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 activeTab="8"/>
  </bookViews>
  <sheets>
    <sheet name="IDB" sheetId="1" r:id="rId1"/>
    <sheet name="tabmiss IDB" sheetId="6" r:id="rId2"/>
    <sheet name="IDB outputs" sheetId="10" r:id="rId3"/>
    <sheet name="IDB countries" sheetId="7" r:id="rId4"/>
    <sheet name="EC" sheetId="2" r:id="rId5"/>
    <sheet name="tabmiss EC" sheetId="4" r:id="rId6"/>
    <sheet name="EC outputs" sheetId="11" r:id="rId7"/>
    <sheet name="WB" sheetId="3" r:id="rId8"/>
    <sheet name="tabmiss WB" sheetId="5" r:id="rId9"/>
    <sheet name="WB ellenorzes" sheetId="8" r:id="rId10"/>
    <sheet name="WB outputs" sheetId="12" r:id="rId11"/>
    <sheet name="fsi data countries" sheetId="9" r:id="rId12"/>
  </sheets>
  <definedNames>
    <definedName name="_xlnm._FilterDatabase" localSheetId="8" hidden="1">'tabmiss WB'!$A$42:$F$55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5" i="12" l="1"/>
  <c r="Z6" i="12"/>
  <c r="Z7" i="12"/>
  <c r="Z8" i="12"/>
  <c r="Z9" i="12"/>
  <c r="Z10" i="12"/>
  <c r="Z11" i="12"/>
  <c r="Z12" i="12"/>
  <c r="Z13" i="12"/>
  <c r="Z14" i="12"/>
  <c r="Z15" i="12"/>
  <c r="Z16" i="12"/>
  <c r="Z17" i="12"/>
  <c r="Z18" i="12"/>
  <c r="Z19" i="12"/>
  <c r="Z20" i="12"/>
  <c r="Z21" i="12"/>
  <c r="Z22" i="12"/>
  <c r="Z23" i="12"/>
  <c r="Z24" i="12"/>
  <c r="Z25" i="12"/>
  <c r="Z26" i="12"/>
  <c r="Z27" i="12"/>
  <c r="Z28" i="12"/>
  <c r="Z29" i="12"/>
  <c r="Z30" i="12"/>
  <c r="Z31" i="12"/>
  <c r="Z32" i="12"/>
  <c r="Z33" i="12"/>
  <c r="Z34" i="12"/>
  <c r="Z35" i="12"/>
  <c r="Z36" i="12"/>
  <c r="Z37" i="12"/>
  <c r="Z38" i="12"/>
  <c r="Z39" i="12"/>
  <c r="Z40" i="12"/>
  <c r="Z41" i="12"/>
  <c r="Z42" i="12"/>
  <c r="Z43" i="12"/>
  <c r="Z44" i="12"/>
  <c r="Z45" i="12"/>
  <c r="Z46" i="12"/>
  <c r="Z47" i="12"/>
  <c r="Z48" i="12"/>
  <c r="Z49" i="12"/>
  <c r="Z50" i="12"/>
  <c r="Z51" i="12"/>
  <c r="Z52" i="12"/>
  <c r="Z53" i="12"/>
  <c r="Z54" i="12"/>
  <c r="Z55" i="12"/>
  <c r="Z56" i="12"/>
  <c r="Z57" i="12"/>
  <c r="Z58" i="12"/>
  <c r="Z59" i="12"/>
  <c r="Z60" i="12"/>
  <c r="Z61" i="12"/>
  <c r="Z62" i="12"/>
  <c r="Z63" i="12"/>
  <c r="Z64" i="12"/>
  <c r="Z65" i="12"/>
  <c r="Z66" i="12"/>
  <c r="Z67" i="12"/>
  <c r="Z68" i="12"/>
  <c r="Z69" i="12"/>
  <c r="Z70" i="12"/>
  <c r="Z71" i="12"/>
  <c r="Z72" i="12"/>
  <c r="Z73" i="12"/>
  <c r="Z74" i="12"/>
  <c r="Z75" i="12"/>
  <c r="Z76" i="12"/>
  <c r="Z77" i="12"/>
  <c r="Z78" i="12"/>
  <c r="Z79" i="12"/>
  <c r="Z80" i="12"/>
  <c r="Z81" i="12"/>
  <c r="Z82" i="12"/>
  <c r="Z83" i="12"/>
  <c r="Z84" i="12"/>
  <c r="Z85" i="12"/>
  <c r="Z86" i="12"/>
  <c r="Z87" i="12"/>
  <c r="Z88" i="12"/>
  <c r="Z89" i="12"/>
  <c r="Z90" i="12"/>
  <c r="Z91" i="12"/>
  <c r="Z92" i="12"/>
  <c r="Z93" i="12"/>
  <c r="Z94" i="12"/>
  <c r="Z95" i="12"/>
  <c r="Z96" i="12"/>
  <c r="Z97" i="12"/>
  <c r="Z98" i="12"/>
  <c r="Z99" i="12"/>
  <c r="Z100" i="12"/>
  <c r="Z101" i="12"/>
  <c r="Z102" i="12"/>
  <c r="Z103" i="12"/>
  <c r="Z104" i="12"/>
  <c r="Z105" i="12"/>
  <c r="Z106" i="12"/>
  <c r="Z107" i="12"/>
  <c r="Z108" i="12"/>
  <c r="Z109" i="12"/>
  <c r="Z110" i="12"/>
  <c r="Z111" i="12"/>
  <c r="Z112" i="12"/>
  <c r="Z113" i="12"/>
  <c r="Z114" i="12"/>
  <c r="Z115" i="12"/>
  <c r="Z116" i="12"/>
  <c r="Z117" i="12"/>
  <c r="Z118" i="12"/>
  <c r="Z119" i="12"/>
  <c r="Z120" i="12"/>
  <c r="Z121" i="12"/>
  <c r="Z122" i="12"/>
  <c r="Z123" i="12"/>
  <c r="Z124" i="12"/>
  <c r="Z125" i="12"/>
  <c r="Z126" i="12"/>
  <c r="Z127" i="12"/>
  <c r="Z128" i="12"/>
  <c r="Z129" i="12"/>
  <c r="Z130" i="12"/>
  <c r="Z131" i="12"/>
  <c r="Z132" i="12"/>
  <c r="Z133" i="12"/>
  <c r="Z134" i="12"/>
  <c r="Z135" i="12"/>
  <c r="Z136" i="12"/>
  <c r="Z137" i="12"/>
  <c r="Z138" i="12"/>
  <c r="Z139" i="12"/>
  <c r="Z140" i="12"/>
  <c r="Z141" i="12"/>
  <c r="Z142" i="12"/>
  <c r="Z143" i="12"/>
  <c r="Z144" i="12"/>
  <c r="Z145" i="12"/>
  <c r="Z146" i="12"/>
  <c r="Z147" i="12"/>
  <c r="Z148" i="12"/>
  <c r="Z149" i="12"/>
  <c r="Z150" i="12"/>
  <c r="Z151" i="12"/>
  <c r="Z152" i="12"/>
  <c r="Z153" i="12"/>
  <c r="Z154" i="12"/>
  <c r="Z155" i="12"/>
  <c r="Z156" i="12"/>
  <c r="Z157" i="12"/>
  <c r="Z158" i="12"/>
  <c r="Z159" i="12"/>
  <c r="Z160" i="12"/>
  <c r="Z161" i="12"/>
  <c r="Z162" i="12"/>
  <c r="Z163" i="12"/>
  <c r="Z164" i="12"/>
  <c r="Z165" i="12"/>
  <c r="Z166" i="12"/>
  <c r="Z167" i="12"/>
  <c r="Z168" i="12"/>
  <c r="Z169" i="12"/>
  <c r="Z170" i="12"/>
  <c r="Z171" i="12"/>
  <c r="Z172" i="12"/>
  <c r="Z173" i="12"/>
  <c r="Z174" i="12"/>
  <c r="Z175" i="12"/>
  <c r="Z176" i="12"/>
  <c r="Z177" i="12"/>
  <c r="Z178" i="12"/>
  <c r="Z179" i="12"/>
  <c r="Z180" i="12"/>
  <c r="Z181" i="12"/>
  <c r="Z182" i="12"/>
  <c r="Z183" i="12"/>
  <c r="Z184" i="12"/>
  <c r="Z185" i="12"/>
  <c r="Z186" i="12"/>
  <c r="Z187" i="12"/>
  <c r="Z188" i="12"/>
  <c r="Z189" i="12"/>
  <c r="Z190" i="12"/>
  <c r="Z191" i="12"/>
  <c r="Z192" i="12"/>
  <c r="Z193" i="12"/>
  <c r="Z194" i="12"/>
  <c r="Z195" i="12"/>
  <c r="Z196" i="12"/>
  <c r="Z197" i="12"/>
  <c r="Z198" i="12"/>
  <c r="Z199" i="12"/>
  <c r="Z4" i="12"/>
  <c r="N4" i="12"/>
  <c r="N159" i="12"/>
  <c r="O159" i="12"/>
  <c r="P159" i="12"/>
  <c r="N160" i="12"/>
  <c r="O160" i="12"/>
  <c r="P160" i="12"/>
  <c r="N161" i="12"/>
  <c r="O161" i="12"/>
  <c r="P161" i="12"/>
  <c r="N162" i="12"/>
  <c r="O162" i="12"/>
  <c r="P162" i="12"/>
  <c r="N163" i="12"/>
  <c r="O163" i="12"/>
  <c r="P163" i="12"/>
  <c r="N164" i="12"/>
  <c r="O164" i="12"/>
  <c r="P164" i="12"/>
  <c r="N165" i="12"/>
  <c r="O165" i="12"/>
  <c r="P165" i="12"/>
  <c r="N166" i="12"/>
  <c r="O166" i="12"/>
  <c r="P166" i="12"/>
  <c r="N167" i="12"/>
  <c r="O167" i="12"/>
  <c r="P167" i="12"/>
  <c r="N168" i="12"/>
  <c r="O168" i="12"/>
  <c r="P168" i="12"/>
  <c r="N169" i="12"/>
  <c r="O169" i="12"/>
  <c r="P169" i="12"/>
  <c r="N170" i="12"/>
  <c r="O170" i="12"/>
  <c r="P170" i="12"/>
  <c r="N171" i="12"/>
  <c r="O171" i="12"/>
  <c r="P171" i="12"/>
  <c r="N172" i="12"/>
  <c r="O172" i="12"/>
  <c r="P172" i="12"/>
  <c r="N173" i="12"/>
  <c r="O173" i="12"/>
  <c r="P173" i="12"/>
  <c r="N174" i="12"/>
  <c r="O174" i="12"/>
  <c r="P174" i="12"/>
  <c r="N175" i="12"/>
  <c r="O175" i="12"/>
  <c r="P175" i="12"/>
  <c r="N176" i="12"/>
  <c r="O176" i="12"/>
  <c r="P176" i="12"/>
  <c r="N177" i="12"/>
  <c r="O177" i="12"/>
  <c r="P177" i="12"/>
  <c r="N178" i="12"/>
  <c r="O178" i="12"/>
  <c r="P178" i="12"/>
  <c r="N179" i="12"/>
  <c r="O179" i="12"/>
  <c r="P179" i="12"/>
  <c r="N180" i="12"/>
  <c r="O180" i="12"/>
  <c r="P180" i="12"/>
  <c r="N181" i="12"/>
  <c r="O181" i="12"/>
  <c r="P181" i="12"/>
  <c r="N182" i="12"/>
  <c r="O182" i="12"/>
  <c r="P182" i="12"/>
  <c r="N183" i="12"/>
  <c r="O183" i="12"/>
  <c r="P183" i="12"/>
  <c r="N184" i="12"/>
  <c r="O184" i="12"/>
  <c r="P184" i="12"/>
  <c r="N185" i="12"/>
  <c r="O185" i="12"/>
  <c r="P185" i="12"/>
  <c r="N186" i="12"/>
  <c r="O186" i="12"/>
  <c r="P186" i="12"/>
  <c r="N187" i="12"/>
  <c r="O187" i="12"/>
  <c r="P187" i="12"/>
  <c r="N188" i="12"/>
  <c r="O188" i="12"/>
  <c r="P188" i="12"/>
  <c r="N189" i="12"/>
  <c r="O189" i="12"/>
  <c r="P189" i="12"/>
  <c r="N190" i="12"/>
  <c r="O190" i="12"/>
  <c r="P190" i="12"/>
  <c r="N191" i="12"/>
  <c r="O191" i="12"/>
  <c r="P191" i="12"/>
  <c r="N192" i="12"/>
  <c r="O192" i="12"/>
  <c r="P192" i="12"/>
  <c r="N193" i="12"/>
  <c r="O193" i="12"/>
  <c r="P193" i="12"/>
  <c r="N194" i="12"/>
  <c r="O194" i="12"/>
  <c r="P194" i="12"/>
  <c r="N195" i="12"/>
  <c r="O195" i="12"/>
  <c r="P195" i="12"/>
  <c r="N196" i="12"/>
  <c r="O196" i="12"/>
  <c r="P196" i="12"/>
  <c r="N197" i="12"/>
  <c r="O197" i="12"/>
  <c r="P197" i="12"/>
  <c r="N198" i="12"/>
  <c r="O198" i="12"/>
  <c r="P198" i="12"/>
  <c r="N199" i="12"/>
  <c r="O199" i="12"/>
  <c r="P199" i="12"/>
  <c r="N200" i="12"/>
  <c r="O200" i="12"/>
  <c r="P200" i="12"/>
  <c r="N201" i="12"/>
  <c r="O201" i="12"/>
  <c r="P201" i="12"/>
  <c r="N202" i="12"/>
  <c r="O202" i="12"/>
  <c r="P202" i="12"/>
  <c r="N203" i="12"/>
  <c r="O203" i="12"/>
  <c r="P203" i="12"/>
  <c r="N204" i="12"/>
  <c r="O204" i="12"/>
  <c r="P204" i="12"/>
  <c r="N205" i="12"/>
  <c r="O205" i="12"/>
  <c r="P205" i="12"/>
  <c r="N5" i="12"/>
  <c r="O5" i="12"/>
  <c r="P5" i="12"/>
  <c r="N6" i="12"/>
  <c r="O6" i="12"/>
  <c r="P6" i="12"/>
  <c r="N7" i="12"/>
  <c r="O7" i="12"/>
  <c r="P7" i="12"/>
  <c r="N8" i="12"/>
  <c r="O8" i="12"/>
  <c r="P8" i="12"/>
  <c r="N9" i="12"/>
  <c r="O9" i="12"/>
  <c r="P9" i="12"/>
  <c r="N10" i="12"/>
  <c r="O10" i="12"/>
  <c r="P10" i="12"/>
  <c r="N11" i="12"/>
  <c r="O11" i="12"/>
  <c r="P11" i="12"/>
  <c r="N12" i="12"/>
  <c r="O12" i="12"/>
  <c r="P12" i="12"/>
  <c r="N13" i="12"/>
  <c r="O13" i="12"/>
  <c r="P13" i="12"/>
  <c r="N14" i="12"/>
  <c r="O14" i="12"/>
  <c r="P14" i="12"/>
  <c r="N15" i="12"/>
  <c r="O15" i="12"/>
  <c r="P15" i="12"/>
  <c r="N16" i="12"/>
  <c r="O16" i="12"/>
  <c r="P16" i="12"/>
  <c r="N17" i="12"/>
  <c r="O17" i="12"/>
  <c r="P17" i="12"/>
  <c r="N18" i="12"/>
  <c r="O18" i="12"/>
  <c r="P18" i="12"/>
  <c r="N19" i="12"/>
  <c r="O19" i="12"/>
  <c r="P19" i="12"/>
  <c r="N20" i="12"/>
  <c r="O20" i="12"/>
  <c r="P20" i="12"/>
  <c r="N21" i="12"/>
  <c r="O21" i="12"/>
  <c r="P21" i="12"/>
  <c r="N22" i="12"/>
  <c r="O22" i="12"/>
  <c r="P22" i="12"/>
  <c r="N23" i="12"/>
  <c r="O23" i="12"/>
  <c r="P23" i="12"/>
  <c r="N24" i="12"/>
  <c r="O24" i="12"/>
  <c r="P24" i="12"/>
  <c r="N25" i="12"/>
  <c r="O25" i="12"/>
  <c r="P25" i="12"/>
  <c r="N26" i="12"/>
  <c r="O26" i="12"/>
  <c r="P26" i="12"/>
  <c r="N27" i="12"/>
  <c r="O27" i="12"/>
  <c r="P27" i="12"/>
  <c r="N28" i="12"/>
  <c r="O28" i="12"/>
  <c r="P28" i="12"/>
  <c r="N29" i="12"/>
  <c r="O29" i="12"/>
  <c r="P29" i="12"/>
  <c r="N30" i="12"/>
  <c r="O30" i="12"/>
  <c r="P30" i="12"/>
  <c r="N31" i="12"/>
  <c r="O31" i="12"/>
  <c r="P31" i="12"/>
  <c r="N32" i="12"/>
  <c r="O32" i="12"/>
  <c r="P32" i="12"/>
  <c r="N33" i="12"/>
  <c r="O33" i="12"/>
  <c r="P33" i="12"/>
  <c r="N34" i="12"/>
  <c r="O34" i="12"/>
  <c r="P34" i="12"/>
  <c r="N35" i="12"/>
  <c r="O35" i="12"/>
  <c r="P35" i="12"/>
  <c r="N36" i="12"/>
  <c r="O36" i="12"/>
  <c r="P36" i="12"/>
  <c r="N37" i="12"/>
  <c r="O37" i="12"/>
  <c r="P37" i="12"/>
  <c r="N38" i="12"/>
  <c r="O38" i="12"/>
  <c r="P38" i="12"/>
  <c r="N39" i="12"/>
  <c r="O39" i="12"/>
  <c r="P39" i="12"/>
  <c r="N40" i="12"/>
  <c r="O40" i="12"/>
  <c r="P40" i="12"/>
  <c r="N41" i="12"/>
  <c r="O41" i="12"/>
  <c r="P41" i="12"/>
  <c r="N42" i="12"/>
  <c r="O42" i="12"/>
  <c r="P42" i="12"/>
  <c r="N43" i="12"/>
  <c r="O43" i="12"/>
  <c r="P43" i="12"/>
  <c r="N44" i="12"/>
  <c r="O44" i="12"/>
  <c r="P44" i="12"/>
  <c r="N45" i="12"/>
  <c r="O45" i="12"/>
  <c r="P45" i="12"/>
  <c r="N46" i="12"/>
  <c r="O46" i="12"/>
  <c r="P46" i="12"/>
  <c r="N47" i="12"/>
  <c r="O47" i="12"/>
  <c r="P47" i="12"/>
  <c r="N48" i="12"/>
  <c r="O48" i="12"/>
  <c r="P48" i="12"/>
  <c r="N49" i="12"/>
  <c r="O49" i="12"/>
  <c r="P49" i="12"/>
  <c r="N50" i="12"/>
  <c r="O50" i="12"/>
  <c r="P50" i="12"/>
  <c r="N51" i="12"/>
  <c r="O51" i="12"/>
  <c r="P51" i="12"/>
  <c r="N52" i="12"/>
  <c r="O52" i="12"/>
  <c r="P52" i="12"/>
  <c r="N53" i="12"/>
  <c r="O53" i="12"/>
  <c r="P53" i="12"/>
  <c r="N54" i="12"/>
  <c r="O54" i="12"/>
  <c r="P54" i="12"/>
  <c r="N55" i="12"/>
  <c r="O55" i="12"/>
  <c r="P55" i="12"/>
  <c r="N56" i="12"/>
  <c r="O56" i="12"/>
  <c r="P56" i="12"/>
  <c r="N57" i="12"/>
  <c r="O57" i="12"/>
  <c r="P57" i="12"/>
  <c r="N58" i="12"/>
  <c r="O58" i="12"/>
  <c r="P58" i="12"/>
  <c r="N59" i="12"/>
  <c r="O59" i="12"/>
  <c r="P59" i="12"/>
  <c r="N60" i="12"/>
  <c r="O60" i="12"/>
  <c r="P60" i="12"/>
  <c r="N61" i="12"/>
  <c r="O61" i="12"/>
  <c r="P61" i="12"/>
  <c r="N62" i="12"/>
  <c r="O62" i="12"/>
  <c r="P62" i="12"/>
  <c r="N63" i="12"/>
  <c r="O63" i="12"/>
  <c r="P63" i="12"/>
  <c r="N64" i="12"/>
  <c r="O64" i="12"/>
  <c r="P64" i="12"/>
  <c r="N65" i="12"/>
  <c r="O65" i="12"/>
  <c r="P65" i="12"/>
  <c r="N66" i="12"/>
  <c r="O66" i="12"/>
  <c r="P66" i="12"/>
  <c r="N67" i="12"/>
  <c r="O67" i="12"/>
  <c r="P67" i="12"/>
  <c r="N68" i="12"/>
  <c r="O68" i="12"/>
  <c r="P68" i="12"/>
  <c r="N69" i="12"/>
  <c r="O69" i="12"/>
  <c r="P69" i="12"/>
  <c r="N70" i="12"/>
  <c r="O70" i="12"/>
  <c r="P70" i="12"/>
  <c r="N71" i="12"/>
  <c r="O71" i="12"/>
  <c r="P71" i="12"/>
  <c r="N72" i="12"/>
  <c r="O72" i="12"/>
  <c r="P72" i="12"/>
  <c r="N73" i="12"/>
  <c r="O73" i="12"/>
  <c r="P73" i="12"/>
  <c r="N74" i="12"/>
  <c r="O74" i="12"/>
  <c r="P74" i="12"/>
  <c r="N75" i="12"/>
  <c r="O75" i="12"/>
  <c r="P75" i="12"/>
  <c r="N76" i="12"/>
  <c r="O76" i="12"/>
  <c r="P76" i="12"/>
  <c r="N77" i="12"/>
  <c r="O77" i="12"/>
  <c r="P77" i="12"/>
  <c r="N78" i="12"/>
  <c r="O78" i="12"/>
  <c r="P78" i="12"/>
  <c r="N79" i="12"/>
  <c r="O79" i="12"/>
  <c r="P79" i="12"/>
  <c r="N80" i="12"/>
  <c r="O80" i="12"/>
  <c r="P80" i="12"/>
  <c r="N81" i="12"/>
  <c r="O81" i="12"/>
  <c r="P81" i="12"/>
  <c r="N82" i="12"/>
  <c r="O82" i="12"/>
  <c r="P82" i="12"/>
  <c r="N83" i="12"/>
  <c r="O83" i="12"/>
  <c r="P83" i="12"/>
  <c r="N84" i="12"/>
  <c r="O84" i="12"/>
  <c r="P84" i="12"/>
  <c r="N85" i="12"/>
  <c r="O85" i="12"/>
  <c r="P85" i="12"/>
  <c r="N86" i="12"/>
  <c r="O86" i="12"/>
  <c r="P86" i="12"/>
  <c r="N87" i="12"/>
  <c r="O87" i="12"/>
  <c r="P87" i="12"/>
  <c r="N88" i="12"/>
  <c r="O88" i="12"/>
  <c r="P88" i="12"/>
  <c r="N89" i="12"/>
  <c r="O89" i="12"/>
  <c r="P89" i="12"/>
  <c r="N90" i="12"/>
  <c r="O90" i="12"/>
  <c r="P90" i="12"/>
  <c r="N91" i="12"/>
  <c r="O91" i="12"/>
  <c r="P91" i="12"/>
  <c r="N92" i="12"/>
  <c r="O92" i="12"/>
  <c r="P92" i="12"/>
  <c r="N93" i="12"/>
  <c r="O93" i="12"/>
  <c r="P93" i="12"/>
  <c r="N94" i="12"/>
  <c r="O94" i="12"/>
  <c r="P94" i="12"/>
  <c r="N95" i="12"/>
  <c r="O95" i="12"/>
  <c r="P95" i="12"/>
  <c r="N96" i="12"/>
  <c r="O96" i="12"/>
  <c r="P96" i="12"/>
  <c r="N97" i="12"/>
  <c r="O97" i="12"/>
  <c r="P97" i="12"/>
  <c r="N98" i="12"/>
  <c r="O98" i="12"/>
  <c r="P98" i="12"/>
  <c r="N99" i="12"/>
  <c r="O99" i="12"/>
  <c r="P99" i="12"/>
  <c r="N100" i="12"/>
  <c r="O100" i="12"/>
  <c r="P100" i="12"/>
  <c r="N101" i="12"/>
  <c r="O101" i="12"/>
  <c r="P101" i="12"/>
  <c r="N102" i="12"/>
  <c r="O102" i="12"/>
  <c r="P102" i="12"/>
  <c r="N103" i="12"/>
  <c r="O103" i="12"/>
  <c r="P103" i="12"/>
  <c r="N104" i="12"/>
  <c r="O104" i="12"/>
  <c r="P104" i="12"/>
  <c r="N105" i="12"/>
  <c r="O105" i="12"/>
  <c r="P105" i="12"/>
  <c r="N106" i="12"/>
  <c r="O106" i="12"/>
  <c r="P106" i="12"/>
  <c r="N107" i="12"/>
  <c r="O107" i="12"/>
  <c r="P107" i="12"/>
  <c r="N108" i="12"/>
  <c r="O108" i="12"/>
  <c r="P108" i="12"/>
  <c r="N109" i="12"/>
  <c r="O109" i="12"/>
  <c r="P109" i="12"/>
  <c r="N110" i="12"/>
  <c r="O110" i="12"/>
  <c r="P110" i="12"/>
  <c r="N111" i="12"/>
  <c r="O111" i="12"/>
  <c r="P111" i="12"/>
  <c r="N112" i="12"/>
  <c r="O112" i="12"/>
  <c r="P112" i="12"/>
  <c r="N113" i="12"/>
  <c r="O113" i="12"/>
  <c r="P113" i="12"/>
  <c r="N114" i="12"/>
  <c r="O114" i="12"/>
  <c r="P114" i="12"/>
  <c r="N115" i="12"/>
  <c r="O115" i="12"/>
  <c r="P115" i="12"/>
  <c r="N116" i="12"/>
  <c r="O116" i="12"/>
  <c r="P116" i="12"/>
  <c r="N117" i="12"/>
  <c r="O117" i="12"/>
  <c r="P117" i="12"/>
  <c r="N118" i="12"/>
  <c r="O118" i="12"/>
  <c r="P118" i="12"/>
  <c r="N119" i="12"/>
  <c r="O119" i="12"/>
  <c r="P119" i="12"/>
  <c r="N120" i="12"/>
  <c r="O120" i="12"/>
  <c r="P120" i="12"/>
  <c r="N121" i="12"/>
  <c r="O121" i="12"/>
  <c r="P121" i="12"/>
  <c r="N122" i="12"/>
  <c r="O122" i="12"/>
  <c r="P122" i="12"/>
  <c r="N123" i="12"/>
  <c r="O123" i="12"/>
  <c r="P123" i="12"/>
  <c r="N124" i="12"/>
  <c r="O124" i="12"/>
  <c r="P124" i="12"/>
  <c r="N125" i="12"/>
  <c r="O125" i="12"/>
  <c r="P125" i="12"/>
  <c r="N126" i="12"/>
  <c r="O126" i="12"/>
  <c r="P126" i="12"/>
  <c r="N127" i="12"/>
  <c r="O127" i="12"/>
  <c r="P127" i="12"/>
  <c r="N128" i="12"/>
  <c r="O128" i="12"/>
  <c r="P128" i="12"/>
  <c r="N129" i="12"/>
  <c r="O129" i="12"/>
  <c r="P129" i="12"/>
  <c r="N130" i="12"/>
  <c r="O130" i="12"/>
  <c r="P130" i="12"/>
  <c r="N131" i="12"/>
  <c r="O131" i="12"/>
  <c r="P131" i="12"/>
  <c r="N132" i="12"/>
  <c r="O132" i="12"/>
  <c r="P132" i="12"/>
  <c r="N133" i="12"/>
  <c r="O133" i="12"/>
  <c r="P133" i="12"/>
  <c r="N134" i="12"/>
  <c r="O134" i="12"/>
  <c r="P134" i="12"/>
  <c r="N135" i="12"/>
  <c r="O135" i="12"/>
  <c r="P135" i="12"/>
  <c r="N136" i="12"/>
  <c r="O136" i="12"/>
  <c r="P136" i="12"/>
  <c r="N137" i="12"/>
  <c r="O137" i="12"/>
  <c r="P137" i="12"/>
  <c r="N138" i="12"/>
  <c r="O138" i="12"/>
  <c r="P138" i="12"/>
  <c r="N139" i="12"/>
  <c r="O139" i="12"/>
  <c r="P139" i="12"/>
  <c r="N140" i="12"/>
  <c r="O140" i="12"/>
  <c r="P140" i="12"/>
  <c r="N141" i="12"/>
  <c r="O141" i="12"/>
  <c r="P141" i="12"/>
  <c r="N142" i="12"/>
  <c r="O142" i="12"/>
  <c r="P142" i="12"/>
  <c r="N143" i="12"/>
  <c r="O143" i="12"/>
  <c r="P143" i="12"/>
  <c r="N144" i="12"/>
  <c r="O144" i="12"/>
  <c r="P144" i="12"/>
  <c r="N145" i="12"/>
  <c r="O145" i="12"/>
  <c r="P145" i="12"/>
  <c r="N146" i="12"/>
  <c r="O146" i="12"/>
  <c r="P146" i="12"/>
  <c r="N147" i="12"/>
  <c r="O147" i="12"/>
  <c r="P147" i="12"/>
  <c r="N148" i="12"/>
  <c r="O148" i="12"/>
  <c r="P148" i="12"/>
  <c r="N149" i="12"/>
  <c r="O149" i="12"/>
  <c r="P149" i="12"/>
  <c r="N150" i="12"/>
  <c r="O150" i="12"/>
  <c r="P150" i="12"/>
  <c r="N151" i="12"/>
  <c r="O151" i="12"/>
  <c r="P151" i="12"/>
  <c r="N152" i="12"/>
  <c r="O152" i="12"/>
  <c r="P152" i="12"/>
  <c r="N153" i="12"/>
  <c r="O153" i="12"/>
  <c r="P153" i="12"/>
  <c r="N154" i="12"/>
  <c r="O154" i="12"/>
  <c r="P154" i="12"/>
  <c r="N155" i="12"/>
  <c r="O155" i="12"/>
  <c r="P155" i="12"/>
  <c r="N156" i="12"/>
  <c r="O156" i="12"/>
  <c r="P156" i="12"/>
  <c r="N157" i="12"/>
  <c r="O157" i="12"/>
  <c r="P157" i="12"/>
  <c r="N158" i="12"/>
  <c r="O158" i="12"/>
  <c r="P158" i="12"/>
  <c r="P4" i="12"/>
  <c r="O4" i="12"/>
  <c r="H5" i="12"/>
  <c r="I5" i="12"/>
  <c r="J5" i="12"/>
  <c r="K5" i="12"/>
  <c r="L5" i="12"/>
  <c r="M5" i="12"/>
  <c r="H6" i="12"/>
  <c r="I6" i="12"/>
  <c r="J6" i="12"/>
  <c r="K6" i="12"/>
  <c r="L6" i="12"/>
  <c r="M6" i="12"/>
  <c r="H7" i="12"/>
  <c r="I7" i="12"/>
  <c r="J7" i="12"/>
  <c r="K7" i="12"/>
  <c r="L7" i="12"/>
  <c r="M7" i="12"/>
  <c r="H8" i="12"/>
  <c r="I8" i="12"/>
  <c r="J8" i="12"/>
  <c r="K8" i="12"/>
  <c r="L8" i="12"/>
  <c r="M8" i="12"/>
  <c r="H9" i="12"/>
  <c r="I9" i="12"/>
  <c r="J9" i="12"/>
  <c r="K9" i="12"/>
  <c r="L9" i="12"/>
  <c r="M9" i="12"/>
  <c r="H10" i="12"/>
  <c r="I10" i="12"/>
  <c r="J10" i="12"/>
  <c r="K10" i="12"/>
  <c r="L10" i="12"/>
  <c r="M10" i="12"/>
  <c r="H11" i="12"/>
  <c r="I11" i="12"/>
  <c r="J11" i="12"/>
  <c r="K11" i="12"/>
  <c r="L11" i="12"/>
  <c r="M11" i="12"/>
  <c r="H12" i="12"/>
  <c r="I12" i="12"/>
  <c r="J12" i="12"/>
  <c r="K12" i="12"/>
  <c r="L12" i="12"/>
  <c r="M12" i="12"/>
  <c r="H13" i="12"/>
  <c r="I13" i="12"/>
  <c r="J13" i="12"/>
  <c r="K13" i="12"/>
  <c r="L13" i="12"/>
  <c r="M13" i="12"/>
  <c r="H14" i="12"/>
  <c r="I14" i="12"/>
  <c r="J14" i="12"/>
  <c r="K14" i="12"/>
  <c r="L14" i="12"/>
  <c r="M14" i="12"/>
  <c r="H15" i="12"/>
  <c r="I15" i="12"/>
  <c r="J15" i="12"/>
  <c r="K15" i="12"/>
  <c r="L15" i="12"/>
  <c r="M15" i="12"/>
  <c r="H16" i="12"/>
  <c r="I16" i="12"/>
  <c r="J16" i="12"/>
  <c r="K16" i="12"/>
  <c r="L16" i="12"/>
  <c r="M16" i="12"/>
  <c r="H17" i="12"/>
  <c r="I17" i="12"/>
  <c r="J17" i="12"/>
  <c r="K17" i="12"/>
  <c r="L17" i="12"/>
  <c r="M17" i="12"/>
  <c r="H18" i="12"/>
  <c r="I18" i="12"/>
  <c r="J18" i="12"/>
  <c r="K18" i="12"/>
  <c r="L18" i="12"/>
  <c r="M18" i="12"/>
  <c r="H19" i="12"/>
  <c r="I19" i="12"/>
  <c r="J19" i="12"/>
  <c r="K19" i="12"/>
  <c r="L19" i="12"/>
  <c r="M19" i="12"/>
  <c r="H20" i="12"/>
  <c r="I20" i="12"/>
  <c r="J20" i="12"/>
  <c r="K20" i="12"/>
  <c r="L20" i="12"/>
  <c r="M20" i="12"/>
  <c r="H21" i="12"/>
  <c r="I21" i="12"/>
  <c r="J21" i="12"/>
  <c r="K21" i="12"/>
  <c r="L21" i="12"/>
  <c r="M21" i="12"/>
  <c r="H22" i="12"/>
  <c r="I22" i="12"/>
  <c r="J22" i="12"/>
  <c r="K22" i="12"/>
  <c r="L22" i="12"/>
  <c r="M22" i="12"/>
  <c r="H23" i="12"/>
  <c r="I23" i="12"/>
  <c r="J23" i="12"/>
  <c r="K23" i="12"/>
  <c r="L23" i="12"/>
  <c r="M23" i="12"/>
  <c r="H24" i="12"/>
  <c r="I24" i="12"/>
  <c r="J24" i="12"/>
  <c r="K24" i="12"/>
  <c r="L24" i="12"/>
  <c r="M24" i="12"/>
  <c r="H25" i="12"/>
  <c r="I25" i="12"/>
  <c r="J25" i="12"/>
  <c r="K25" i="12"/>
  <c r="L25" i="12"/>
  <c r="M25" i="12"/>
  <c r="H26" i="12"/>
  <c r="I26" i="12"/>
  <c r="J26" i="12"/>
  <c r="K26" i="12"/>
  <c r="L26" i="12"/>
  <c r="M26" i="12"/>
  <c r="H27" i="12"/>
  <c r="I27" i="12"/>
  <c r="J27" i="12"/>
  <c r="K27" i="12"/>
  <c r="L27" i="12"/>
  <c r="M27" i="12"/>
  <c r="H28" i="12"/>
  <c r="I28" i="12"/>
  <c r="J28" i="12"/>
  <c r="K28" i="12"/>
  <c r="L28" i="12"/>
  <c r="M28" i="12"/>
  <c r="H29" i="12"/>
  <c r="I29" i="12"/>
  <c r="J29" i="12"/>
  <c r="K29" i="12"/>
  <c r="L29" i="12"/>
  <c r="M29" i="12"/>
  <c r="H30" i="12"/>
  <c r="I30" i="12"/>
  <c r="J30" i="12"/>
  <c r="K30" i="12"/>
  <c r="L30" i="12"/>
  <c r="M30" i="12"/>
  <c r="H31" i="12"/>
  <c r="I31" i="12"/>
  <c r="J31" i="12"/>
  <c r="K31" i="12"/>
  <c r="L31" i="12"/>
  <c r="M31" i="12"/>
  <c r="H32" i="12"/>
  <c r="I32" i="12"/>
  <c r="J32" i="12"/>
  <c r="K32" i="12"/>
  <c r="L32" i="12"/>
  <c r="M32" i="12"/>
  <c r="H33" i="12"/>
  <c r="I33" i="12"/>
  <c r="J33" i="12"/>
  <c r="K33" i="12"/>
  <c r="L33" i="12"/>
  <c r="M33" i="12"/>
  <c r="H34" i="12"/>
  <c r="I34" i="12"/>
  <c r="J34" i="12"/>
  <c r="K34" i="12"/>
  <c r="L34" i="12"/>
  <c r="M34" i="12"/>
  <c r="H35" i="12"/>
  <c r="I35" i="12"/>
  <c r="J35" i="12"/>
  <c r="K35" i="12"/>
  <c r="L35" i="12"/>
  <c r="M35" i="12"/>
  <c r="H36" i="12"/>
  <c r="I36" i="12"/>
  <c r="J36" i="12"/>
  <c r="K36" i="12"/>
  <c r="L36" i="12"/>
  <c r="M36" i="12"/>
  <c r="H37" i="12"/>
  <c r="I37" i="12"/>
  <c r="J37" i="12"/>
  <c r="K37" i="12"/>
  <c r="L37" i="12"/>
  <c r="M37" i="12"/>
  <c r="H38" i="12"/>
  <c r="I38" i="12"/>
  <c r="J38" i="12"/>
  <c r="K38" i="12"/>
  <c r="L38" i="12"/>
  <c r="M38" i="12"/>
  <c r="H39" i="12"/>
  <c r="I39" i="12"/>
  <c r="J39" i="12"/>
  <c r="K39" i="12"/>
  <c r="L39" i="12"/>
  <c r="M39" i="12"/>
  <c r="H40" i="12"/>
  <c r="I40" i="12"/>
  <c r="J40" i="12"/>
  <c r="K40" i="12"/>
  <c r="L40" i="12"/>
  <c r="M40" i="12"/>
  <c r="H41" i="12"/>
  <c r="I41" i="12"/>
  <c r="J41" i="12"/>
  <c r="K41" i="12"/>
  <c r="L41" i="12"/>
  <c r="M41" i="12"/>
  <c r="H42" i="12"/>
  <c r="I42" i="12"/>
  <c r="J42" i="12"/>
  <c r="K42" i="12"/>
  <c r="L42" i="12"/>
  <c r="M42" i="12"/>
  <c r="H43" i="12"/>
  <c r="I43" i="12"/>
  <c r="J43" i="12"/>
  <c r="K43" i="12"/>
  <c r="L43" i="12"/>
  <c r="M43" i="12"/>
  <c r="H44" i="12"/>
  <c r="I44" i="12"/>
  <c r="J44" i="12"/>
  <c r="K44" i="12"/>
  <c r="L44" i="12"/>
  <c r="M44" i="12"/>
  <c r="H45" i="12"/>
  <c r="I45" i="12"/>
  <c r="J45" i="12"/>
  <c r="K45" i="12"/>
  <c r="L45" i="12"/>
  <c r="M45" i="12"/>
  <c r="H46" i="12"/>
  <c r="I46" i="12"/>
  <c r="J46" i="12"/>
  <c r="K46" i="12"/>
  <c r="L46" i="12"/>
  <c r="M46" i="12"/>
  <c r="H47" i="12"/>
  <c r="I47" i="12"/>
  <c r="J47" i="12"/>
  <c r="K47" i="12"/>
  <c r="L47" i="12"/>
  <c r="M47" i="12"/>
  <c r="H48" i="12"/>
  <c r="I48" i="12"/>
  <c r="J48" i="12"/>
  <c r="K48" i="12"/>
  <c r="L48" i="12"/>
  <c r="M48" i="12"/>
  <c r="H49" i="12"/>
  <c r="I49" i="12"/>
  <c r="J49" i="12"/>
  <c r="K49" i="12"/>
  <c r="L49" i="12"/>
  <c r="M49" i="12"/>
  <c r="H50" i="12"/>
  <c r="I50" i="12"/>
  <c r="J50" i="12"/>
  <c r="K50" i="12"/>
  <c r="L50" i="12"/>
  <c r="M50" i="12"/>
  <c r="H51" i="12"/>
  <c r="I51" i="12"/>
  <c r="J51" i="12"/>
  <c r="K51" i="12"/>
  <c r="L51" i="12"/>
  <c r="M51" i="12"/>
  <c r="H52" i="12"/>
  <c r="I52" i="12"/>
  <c r="J52" i="12"/>
  <c r="K52" i="12"/>
  <c r="L52" i="12"/>
  <c r="M52" i="12"/>
  <c r="H53" i="12"/>
  <c r="I53" i="12"/>
  <c r="J53" i="12"/>
  <c r="K53" i="12"/>
  <c r="L53" i="12"/>
  <c r="M53" i="12"/>
  <c r="H54" i="12"/>
  <c r="I54" i="12"/>
  <c r="J54" i="12"/>
  <c r="K54" i="12"/>
  <c r="L54" i="12"/>
  <c r="M54" i="12"/>
  <c r="H55" i="12"/>
  <c r="I55" i="12"/>
  <c r="J55" i="12"/>
  <c r="K55" i="12"/>
  <c r="L55" i="12"/>
  <c r="M55" i="12"/>
  <c r="H56" i="12"/>
  <c r="I56" i="12"/>
  <c r="J56" i="12"/>
  <c r="K56" i="12"/>
  <c r="L56" i="12"/>
  <c r="M56" i="12"/>
  <c r="H57" i="12"/>
  <c r="I57" i="12"/>
  <c r="J57" i="12"/>
  <c r="K57" i="12"/>
  <c r="L57" i="12"/>
  <c r="M57" i="12"/>
  <c r="H58" i="12"/>
  <c r="I58" i="12"/>
  <c r="J58" i="12"/>
  <c r="K58" i="12"/>
  <c r="L58" i="12"/>
  <c r="M58" i="12"/>
  <c r="H59" i="12"/>
  <c r="I59" i="12"/>
  <c r="J59" i="12"/>
  <c r="K59" i="12"/>
  <c r="L59" i="12"/>
  <c r="M59" i="12"/>
  <c r="H60" i="12"/>
  <c r="I60" i="12"/>
  <c r="J60" i="12"/>
  <c r="K60" i="12"/>
  <c r="L60" i="12"/>
  <c r="M60" i="12"/>
  <c r="H61" i="12"/>
  <c r="I61" i="12"/>
  <c r="J61" i="12"/>
  <c r="K61" i="12"/>
  <c r="L61" i="12"/>
  <c r="M61" i="12"/>
  <c r="H62" i="12"/>
  <c r="I62" i="12"/>
  <c r="J62" i="12"/>
  <c r="K62" i="12"/>
  <c r="L62" i="12"/>
  <c r="M62" i="12"/>
  <c r="H63" i="12"/>
  <c r="I63" i="12"/>
  <c r="J63" i="12"/>
  <c r="K63" i="12"/>
  <c r="L63" i="12"/>
  <c r="M63" i="12"/>
  <c r="H64" i="12"/>
  <c r="I64" i="12"/>
  <c r="J64" i="12"/>
  <c r="K64" i="12"/>
  <c r="L64" i="12"/>
  <c r="M64" i="12"/>
  <c r="H65" i="12"/>
  <c r="I65" i="12"/>
  <c r="J65" i="12"/>
  <c r="K65" i="12"/>
  <c r="L65" i="12"/>
  <c r="M65" i="12"/>
  <c r="H66" i="12"/>
  <c r="I66" i="12"/>
  <c r="J66" i="12"/>
  <c r="K66" i="12"/>
  <c r="L66" i="12"/>
  <c r="M66" i="12"/>
  <c r="H67" i="12"/>
  <c r="I67" i="12"/>
  <c r="J67" i="12"/>
  <c r="K67" i="12"/>
  <c r="L67" i="12"/>
  <c r="M67" i="12"/>
  <c r="H68" i="12"/>
  <c r="I68" i="12"/>
  <c r="J68" i="12"/>
  <c r="K68" i="12"/>
  <c r="L68" i="12"/>
  <c r="M68" i="12"/>
  <c r="H69" i="12"/>
  <c r="I69" i="12"/>
  <c r="J69" i="12"/>
  <c r="K69" i="12"/>
  <c r="L69" i="12"/>
  <c r="M69" i="12"/>
  <c r="H70" i="12"/>
  <c r="I70" i="12"/>
  <c r="J70" i="12"/>
  <c r="K70" i="12"/>
  <c r="L70" i="12"/>
  <c r="M70" i="12"/>
  <c r="H71" i="12"/>
  <c r="I71" i="12"/>
  <c r="J71" i="12"/>
  <c r="K71" i="12"/>
  <c r="L71" i="12"/>
  <c r="M71" i="12"/>
  <c r="H72" i="12"/>
  <c r="I72" i="12"/>
  <c r="J72" i="12"/>
  <c r="K72" i="12"/>
  <c r="L72" i="12"/>
  <c r="M72" i="12"/>
  <c r="H73" i="12"/>
  <c r="I73" i="12"/>
  <c r="J73" i="12"/>
  <c r="K73" i="12"/>
  <c r="L73" i="12"/>
  <c r="M73" i="12"/>
  <c r="H74" i="12"/>
  <c r="I74" i="12"/>
  <c r="J74" i="12"/>
  <c r="K74" i="12"/>
  <c r="L74" i="12"/>
  <c r="M74" i="12"/>
  <c r="H75" i="12"/>
  <c r="I75" i="12"/>
  <c r="J75" i="12"/>
  <c r="K75" i="12"/>
  <c r="L75" i="12"/>
  <c r="M75" i="12"/>
  <c r="H76" i="12"/>
  <c r="I76" i="12"/>
  <c r="J76" i="12"/>
  <c r="K76" i="12"/>
  <c r="L76" i="12"/>
  <c r="M76" i="12"/>
  <c r="H77" i="12"/>
  <c r="I77" i="12"/>
  <c r="J77" i="12"/>
  <c r="K77" i="12"/>
  <c r="L77" i="12"/>
  <c r="M77" i="12"/>
  <c r="H78" i="12"/>
  <c r="I78" i="12"/>
  <c r="J78" i="12"/>
  <c r="K78" i="12"/>
  <c r="L78" i="12"/>
  <c r="M78" i="12"/>
  <c r="H79" i="12"/>
  <c r="I79" i="12"/>
  <c r="J79" i="12"/>
  <c r="K79" i="12"/>
  <c r="L79" i="12"/>
  <c r="M79" i="12"/>
  <c r="H80" i="12"/>
  <c r="I80" i="12"/>
  <c r="J80" i="12"/>
  <c r="K80" i="12"/>
  <c r="L80" i="12"/>
  <c r="M80" i="12"/>
  <c r="H81" i="12"/>
  <c r="I81" i="12"/>
  <c r="J81" i="12"/>
  <c r="K81" i="12"/>
  <c r="L81" i="12"/>
  <c r="M81" i="12"/>
  <c r="H82" i="12"/>
  <c r="I82" i="12"/>
  <c r="J82" i="12"/>
  <c r="K82" i="12"/>
  <c r="L82" i="12"/>
  <c r="M82" i="12"/>
  <c r="H83" i="12"/>
  <c r="I83" i="12"/>
  <c r="J83" i="12"/>
  <c r="K83" i="12"/>
  <c r="L83" i="12"/>
  <c r="M83" i="12"/>
  <c r="H84" i="12"/>
  <c r="I84" i="12"/>
  <c r="J84" i="12"/>
  <c r="K84" i="12"/>
  <c r="L84" i="12"/>
  <c r="M84" i="12"/>
  <c r="H85" i="12"/>
  <c r="I85" i="12"/>
  <c r="J85" i="12"/>
  <c r="K85" i="12"/>
  <c r="L85" i="12"/>
  <c r="M85" i="12"/>
  <c r="H86" i="12"/>
  <c r="I86" i="12"/>
  <c r="J86" i="12"/>
  <c r="K86" i="12"/>
  <c r="L86" i="12"/>
  <c r="M86" i="12"/>
  <c r="H87" i="12"/>
  <c r="I87" i="12"/>
  <c r="J87" i="12"/>
  <c r="K87" i="12"/>
  <c r="L87" i="12"/>
  <c r="M87" i="12"/>
  <c r="H88" i="12"/>
  <c r="I88" i="12"/>
  <c r="J88" i="12"/>
  <c r="K88" i="12"/>
  <c r="L88" i="12"/>
  <c r="M88" i="12"/>
  <c r="H89" i="12"/>
  <c r="I89" i="12"/>
  <c r="J89" i="12"/>
  <c r="K89" i="12"/>
  <c r="L89" i="12"/>
  <c r="M89" i="12"/>
  <c r="H90" i="12"/>
  <c r="I90" i="12"/>
  <c r="J90" i="12"/>
  <c r="K90" i="12"/>
  <c r="L90" i="12"/>
  <c r="M90" i="12"/>
  <c r="H91" i="12"/>
  <c r="I91" i="12"/>
  <c r="J91" i="12"/>
  <c r="K91" i="12"/>
  <c r="L91" i="12"/>
  <c r="M91" i="12"/>
  <c r="H92" i="12"/>
  <c r="I92" i="12"/>
  <c r="J92" i="12"/>
  <c r="K92" i="12"/>
  <c r="L92" i="12"/>
  <c r="M92" i="12"/>
  <c r="H93" i="12"/>
  <c r="I93" i="12"/>
  <c r="J93" i="12"/>
  <c r="K93" i="12"/>
  <c r="L93" i="12"/>
  <c r="M93" i="12"/>
  <c r="H94" i="12"/>
  <c r="I94" i="12"/>
  <c r="J94" i="12"/>
  <c r="K94" i="12"/>
  <c r="L94" i="12"/>
  <c r="M94" i="12"/>
  <c r="H95" i="12"/>
  <c r="I95" i="12"/>
  <c r="J95" i="12"/>
  <c r="K95" i="12"/>
  <c r="L95" i="12"/>
  <c r="M95" i="12"/>
  <c r="H96" i="12"/>
  <c r="I96" i="12"/>
  <c r="J96" i="12"/>
  <c r="K96" i="12"/>
  <c r="L96" i="12"/>
  <c r="M96" i="12"/>
  <c r="H97" i="12"/>
  <c r="I97" i="12"/>
  <c r="J97" i="12"/>
  <c r="K97" i="12"/>
  <c r="L97" i="12"/>
  <c r="M97" i="12"/>
  <c r="H98" i="12"/>
  <c r="I98" i="12"/>
  <c r="J98" i="12"/>
  <c r="K98" i="12"/>
  <c r="L98" i="12"/>
  <c r="M98" i="12"/>
  <c r="H99" i="12"/>
  <c r="I99" i="12"/>
  <c r="J99" i="12"/>
  <c r="K99" i="12"/>
  <c r="L99" i="12"/>
  <c r="M99" i="12"/>
  <c r="H100" i="12"/>
  <c r="I100" i="12"/>
  <c r="J100" i="12"/>
  <c r="K100" i="12"/>
  <c r="L100" i="12"/>
  <c r="M100" i="12"/>
  <c r="H101" i="12"/>
  <c r="I101" i="12"/>
  <c r="J101" i="12"/>
  <c r="K101" i="12"/>
  <c r="L101" i="12"/>
  <c r="M101" i="12"/>
  <c r="H102" i="12"/>
  <c r="I102" i="12"/>
  <c r="J102" i="12"/>
  <c r="K102" i="12"/>
  <c r="L102" i="12"/>
  <c r="M102" i="12"/>
  <c r="H103" i="12"/>
  <c r="I103" i="12"/>
  <c r="J103" i="12"/>
  <c r="K103" i="12"/>
  <c r="L103" i="12"/>
  <c r="M103" i="12"/>
  <c r="H104" i="12"/>
  <c r="I104" i="12"/>
  <c r="J104" i="12"/>
  <c r="K104" i="12"/>
  <c r="L104" i="12"/>
  <c r="M104" i="12"/>
  <c r="H105" i="12"/>
  <c r="I105" i="12"/>
  <c r="J105" i="12"/>
  <c r="K105" i="12"/>
  <c r="L105" i="12"/>
  <c r="M105" i="12"/>
  <c r="H106" i="12"/>
  <c r="I106" i="12"/>
  <c r="J106" i="12"/>
  <c r="K106" i="12"/>
  <c r="L106" i="12"/>
  <c r="M106" i="12"/>
  <c r="H107" i="12"/>
  <c r="I107" i="12"/>
  <c r="J107" i="12"/>
  <c r="K107" i="12"/>
  <c r="L107" i="12"/>
  <c r="M107" i="12"/>
  <c r="H108" i="12"/>
  <c r="I108" i="12"/>
  <c r="J108" i="12"/>
  <c r="K108" i="12"/>
  <c r="L108" i="12"/>
  <c r="M108" i="12"/>
  <c r="H109" i="12"/>
  <c r="I109" i="12"/>
  <c r="J109" i="12"/>
  <c r="K109" i="12"/>
  <c r="L109" i="12"/>
  <c r="M109" i="12"/>
  <c r="H110" i="12"/>
  <c r="I110" i="12"/>
  <c r="J110" i="12"/>
  <c r="K110" i="12"/>
  <c r="L110" i="12"/>
  <c r="M110" i="12"/>
  <c r="H111" i="12"/>
  <c r="I111" i="12"/>
  <c r="J111" i="12"/>
  <c r="K111" i="12"/>
  <c r="L111" i="12"/>
  <c r="M111" i="12"/>
  <c r="H112" i="12"/>
  <c r="I112" i="12"/>
  <c r="J112" i="12"/>
  <c r="K112" i="12"/>
  <c r="L112" i="12"/>
  <c r="M112" i="12"/>
  <c r="H113" i="12"/>
  <c r="I113" i="12"/>
  <c r="J113" i="12"/>
  <c r="K113" i="12"/>
  <c r="L113" i="12"/>
  <c r="M113" i="12"/>
  <c r="H114" i="12"/>
  <c r="I114" i="12"/>
  <c r="J114" i="12"/>
  <c r="K114" i="12"/>
  <c r="L114" i="12"/>
  <c r="M114" i="12"/>
  <c r="H115" i="12"/>
  <c r="I115" i="12"/>
  <c r="J115" i="12"/>
  <c r="K115" i="12"/>
  <c r="L115" i="12"/>
  <c r="M115" i="12"/>
  <c r="H116" i="12"/>
  <c r="I116" i="12"/>
  <c r="J116" i="12"/>
  <c r="K116" i="12"/>
  <c r="L116" i="12"/>
  <c r="M116" i="12"/>
  <c r="H117" i="12"/>
  <c r="I117" i="12"/>
  <c r="J117" i="12"/>
  <c r="K117" i="12"/>
  <c r="L117" i="12"/>
  <c r="M117" i="12"/>
  <c r="H118" i="12"/>
  <c r="I118" i="12"/>
  <c r="J118" i="12"/>
  <c r="K118" i="12"/>
  <c r="L118" i="12"/>
  <c r="M118" i="12"/>
  <c r="H119" i="12"/>
  <c r="I119" i="12"/>
  <c r="J119" i="12"/>
  <c r="K119" i="12"/>
  <c r="L119" i="12"/>
  <c r="M119" i="12"/>
  <c r="H120" i="12"/>
  <c r="I120" i="12"/>
  <c r="J120" i="12"/>
  <c r="K120" i="12"/>
  <c r="L120" i="12"/>
  <c r="M120" i="12"/>
  <c r="H121" i="12"/>
  <c r="I121" i="12"/>
  <c r="J121" i="12"/>
  <c r="K121" i="12"/>
  <c r="L121" i="12"/>
  <c r="M121" i="12"/>
  <c r="H122" i="12"/>
  <c r="I122" i="12"/>
  <c r="J122" i="12"/>
  <c r="K122" i="12"/>
  <c r="L122" i="12"/>
  <c r="M122" i="12"/>
  <c r="H123" i="12"/>
  <c r="I123" i="12"/>
  <c r="J123" i="12"/>
  <c r="K123" i="12"/>
  <c r="L123" i="12"/>
  <c r="M123" i="12"/>
  <c r="H124" i="12"/>
  <c r="I124" i="12"/>
  <c r="J124" i="12"/>
  <c r="K124" i="12"/>
  <c r="L124" i="12"/>
  <c r="M124" i="12"/>
  <c r="H125" i="12"/>
  <c r="I125" i="12"/>
  <c r="J125" i="12"/>
  <c r="K125" i="12"/>
  <c r="L125" i="12"/>
  <c r="M125" i="12"/>
  <c r="H126" i="12"/>
  <c r="I126" i="12"/>
  <c r="J126" i="12"/>
  <c r="K126" i="12"/>
  <c r="L126" i="12"/>
  <c r="M126" i="12"/>
  <c r="H127" i="12"/>
  <c r="I127" i="12"/>
  <c r="J127" i="12"/>
  <c r="K127" i="12"/>
  <c r="L127" i="12"/>
  <c r="M127" i="12"/>
  <c r="H128" i="12"/>
  <c r="I128" i="12"/>
  <c r="J128" i="12"/>
  <c r="K128" i="12"/>
  <c r="L128" i="12"/>
  <c r="M128" i="12"/>
  <c r="H129" i="12"/>
  <c r="I129" i="12"/>
  <c r="J129" i="12"/>
  <c r="K129" i="12"/>
  <c r="L129" i="12"/>
  <c r="M129" i="12"/>
  <c r="H130" i="12"/>
  <c r="I130" i="12"/>
  <c r="J130" i="12"/>
  <c r="K130" i="12"/>
  <c r="L130" i="12"/>
  <c r="M130" i="12"/>
  <c r="H131" i="12"/>
  <c r="I131" i="12"/>
  <c r="J131" i="12"/>
  <c r="K131" i="12"/>
  <c r="L131" i="12"/>
  <c r="M131" i="12"/>
  <c r="H132" i="12"/>
  <c r="I132" i="12"/>
  <c r="J132" i="12"/>
  <c r="K132" i="12"/>
  <c r="L132" i="12"/>
  <c r="M132" i="12"/>
  <c r="H133" i="12"/>
  <c r="I133" i="12"/>
  <c r="J133" i="12"/>
  <c r="K133" i="12"/>
  <c r="L133" i="12"/>
  <c r="M133" i="12"/>
  <c r="H134" i="12"/>
  <c r="I134" i="12"/>
  <c r="J134" i="12"/>
  <c r="K134" i="12"/>
  <c r="L134" i="12"/>
  <c r="M134" i="12"/>
  <c r="H135" i="12"/>
  <c r="I135" i="12"/>
  <c r="J135" i="12"/>
  <c r="K135" i="12"/>
  <c r="L135" i="12"/>
  <c r="M135" i="12"/>
  <c r="H136" i="12"/>
  <c r="I136" i="12"/>
  <c r="J136" i="12"/>
  <c r="K136" i="12"/>
  <c r="L136" i="12"/>
  <c r="M136" i="12"/>
  <c r="H137" i="12"/>
  <c r="I137" i="12"/>
  <c r="J137" i="12"/>
  <c r="K137" i="12"/>
  <c r="L137" i="12"/>
  <c r="M137" i="12"/>
  <c r="H138" i="12"/>
  <c r="I138" i="12"/>
  <c r="J138" i="12"/>
  <c r="K138" i="12"/>
  <c r="L138" i="12"/>
  <c r="M138" i="12"/>
  <c r="H139" i="12"/>
  <c r="I139" i="12"/>
  <c r="J139" i="12"/>
  <c r="K139" i="12"/>
  <c r="L139" i="12"/>
  <c r="M139" i="12"/>
  <c r="H140" i="12"/>
  <c r="I140" i="12"/>
  <c r="J140" i="12"/>
  <c r="K140" i="12"/>
  <c r="L140" i="12"/>
  <c r="M140" i="12"/>
  <c r="H141" i="12"/>
  <c r="I141" i="12"/>
  <c r="J141" i="12"/>
  <c r="K141" i="12"/>
  <c r="L141" i="12"/>
  <c r="M141" i="12"/>
  <c r="H142" i="12"/>
  <c r="I142" i="12"/>
  <c r="J142" i="12"/>
  <c r="K142" i="12"/>
  <c r="L142" i="12"/>
  <c r="M142" i="12"/>
  <c r="H143" i="12"/>
  <c r="I143" i="12"/>
  <c r="J143" i="12"/>
  <c r="K143" i="12"/>
  <c r="L143" i="12"/>
  <c r="M143" i="12"/>
  <c r="H144" i="12"/>
  <c r="I144" i="12"/>
  <c r="J144" i="12"/>
  <c r="K144" i="12"/>
  <c r="L144" i="12"/>
  <c r="M144" i="12"/>
  <c r="H145" i="12"/>
  <c r="I145" i="12"/>
  <c r="J145" i="12"/>
  <c r="K145" i="12"/>
  <c r="L145" i="12"/>
  <c r="M145" i="12"/>
  <c r="H146" i="12"/>
  <c r="I146" i="12"/>
  <c r="J146" i="12"/>
  <c r="K146" i="12"/>
  <c r="L146" i="12"/>
  <c r="M146" i="12"/>
  <c r="H147" i="12"/>
  <c r="I147" i="12"/>
  <c r="J147" i="12"/>
  <c r="K147" i="12"/>
  <c r="L147" i="12"/>
  <c r="M147" i="12"/>
  <c r="H148" i="12"/>
  <c r="I148" i="12"/>
  <c r="J148" i="12"/>
  <c r="K148" i="12"/>
  <c r="L148" i="12"/>
  <c r="M148" i="12"/>
  <c r="H149" i="12"/>
  <c r="I149" i="12"/>
  <c r="J149" i="12"/>
  <c r="K149" i="12"/>
  <c r="L149" i="12"/>
  <c r="M149" i="12"/>
  <c r="H150" i="12"/>
  <c r="I150" i="12"/>
  <c r="J150" i="12"/>
  <c r="K150" i="12"/>
  <c r="L150" i="12"/>
  <c r="M150" i="12"/>
  <c r="H151" i="12"/>
  <c r="I151" i="12"/>
  <c r="J151" i="12"/>
  <c r="K151" i="12"/>
  <c r="L151" i="12"/>
  <c r="M151" i="12"/>
  <c r="H152" i="12"/>
  <c r="I152" i="12"/>
  <c r="J152" i="12"/>
  <c r="K152" i="12"/>
  <c r="L152" i="12"/>
  <c r="M152" i="12"/>
  <c r="H153" i="12"/>
  <c r="I153" i="12"/>
  <c r="J153" i="12"/>
  <c r="K153" i="12"/>
  <c r="L153" i="12"/>
  <c r="M153" i="12"/>
  <c r="H154" i="12"/>
  <c r="I154" i="12"/>
  <c r="J154" i="12"/>
  <c r="K154" i="12"/>
  <c r="L154" i="12"/>
  <c r="M154" i="12"/>
  <c r="H155" i="12"/>
  <c r="I155" i="12"/>
  <c r="J155" i="12"/>
  <c r="K155" i="12"/>
  <c r="L155" i="12"/>
  <c r="M155" i="12"/>
  <c r="H156" i="12"/>
  <c r="I156" i="12"/>
  <c r="J156" i="12"/>
  <c r="K156" i="12"/>
  <c r="L156" i="12"/>
  <c r="M156" i="12"/>
  <c r="H157" i="12"/>
  <c r="I157" i="12"/>
  <c r="J157" i="12"/>
  <c r="K157" i="12"/>
  <c r="L157" i="12"/>
  <c r="M157" i="12"/>
  <c r="H158" i="12"/>
  <c r="I158" i="12"/>
  <c r="J158" i="12"/>
  <c r="K158" i="12"/>
  <c r="L158" i="12"/>
  <c r="M158" i="12"/>
  <c r="H159" i="12"/>
  <c r="I159" i="12"/>
  <c r="J159" i="12"/>
  <c r="K159" i="12"/>
  <c r="L159" i="12"/>
  <c r="M159" i="12"/>
  <c r="H160" i="12"/>
  <c r="I160" i="12"/>
  <c r="J160" i="12"/>
  <c r="K160" i="12"/>
  <c r="L160" i="12"/>
  <c r="M160" i="12"/>
  <c r="H161" i="12"/>
  <c r="I161" i="12"/>
  <c r="J161" i="12"/>
  <c r="K161" i="12"/>
  <c r="L161" i="12"/>
  <c r="M161" i="12"/>
  <c r="H162" i="12"/>
  <c r="I162" i="12"/>
  <c r="J162" i="12"/>
  <c r="K162" i="12"/>
  <c r="L162" i="12"/>
  <c r="M162" i="12"/>
  <c r="H163" i="12"/>
  <c r="I163" i="12"/>
  <c r="J163" i="12"/>
  <c r="K163" i="12"/>
  <c r="L163" i="12"/>
  <c r="M163" i="12"/>
  <c r="H164" i="12"/>
  <c r="I164" i="12"/>
  <c r="J164" i="12"/>
  <c r="K164" i="12"/>
  <c r="L164" i="12"/>
  <c r="M164" i="12"/>
  <c r="H165" i="12"/>
  <c r="I165" i="12"/>
  <c r="J165" i="12"/>
  <c r="K165" i="12"/>
  <c r="L165" i="12"/>
  <c r="M165" i="12"/>
  <c r="H166" i="12"/>
  <c r="I166" i="12"/>
  <c r="J166" i="12"/>
  <c r="K166" i="12"/>
  <c r="L166" i="12"/>
  <c r="M166" i="12"/>
  <c r="H167" i="12"/>
  <c r="I167" i="12"/>
  <c r="J167" i="12"/>
  <c r="K167" i="12"/>
  <c r="L167" i="12"/>
  <c r="M167" i="12"/>
  <c r="H168" i="12"/>
  <c r="I168" i="12"/>
  <c r="J168" i="12"/>
  <c r="K168" i="12"/>
  <c r="L168" i="12"/>
  <c r="M168" i="12"/>
  <c r="H169" i="12"/>
  <c r="I169" i="12"/>
  <c r="J169" i="12"/>
  <c r="K169" i="12"/>
  <c r="L169" i="12"/>
  <c r="M169" i="12"/>
  <c r="H170" i="12"/>
  <c r="I170" i="12"/>
  <c r="J170" i="12"/>
  <c r="K170" i="12"/>
  <c r="L170" i="12"/>
  <c r="M170" i="12"/>
  <c r="H171" i="12"/>
  <c r="I171" i="12"/>
  <c r="J171" i="12"/>
  <c r="K171" i="12"/>
  <c r="L171" i="12"/>
  <c r="M171" i="12"/>
  <c r="H172" i="12"/>
  <c r="I172" i="12"/>
  <c r="J172" i="12"/>
  <c r="K172" i="12"/>
  <c r="L172" i="12"/>
  <c r="M172" i="12"/>
  <c r="H173" i="12"/>
  <c r="I173" i="12"/>
  <c r="J173" i="12"/>
  <c r="K173" i="12"/>
  <c r="L173" i="12"/>
  <c r="M173" i="12"/>
  <c r="H174" i="12"/>
  <c r="I174" i="12"/>
  <c r="J174" i="12"/>
  <c r="K174" i="12"/>
  <c r="L174" i="12"/>
  <c r="M174" i="12"/>
  <c r="H175" i="12"/>
  <c r="I175" i="12"/>
  <c r="J175" i="12"/>
  <c r="K175" i="12"/>
  <c r="L175" i="12"/>
  <c r="M175" i="12"/>
  <c r="H176" i="12"/>
  <c r="I176" i="12"/>
  <c r="J176" i="12"/>
  <c r="K176" i="12"/>
  <c r="L176" i="12"/>
  <c r="M176" i="12"/>
  <c r="H177" i="12"/>
  <c r="I177" i="12"/>
  <c r="J177" i="12"/>
  <c r="K177" i="12"/>
  <c r="L177" i="12"/>
  <c r="M177" i="12"/>
  <c r="H178" i="12"/>
  <c r="I178" i="12"/>
  <c r="J178" i="12"/>
  <c r="K178" i="12"/>
  <c r="L178" i="12"/>
  <c r="M178" i="12"/>
  <c r="H179" i="12"/>
  <c r="I179" i="12"/>
  <c r="J179" i="12"/>
  <c r="K179" i="12"/>
  <c r="L179" i="12"/>
  <c r="M179" i="12"/>
  <c r="H180" i="12"/>
  <c r="I180" i="12"/>
  <c r="J180" i="12"/>
  <c r="K180" i="12"/>
  <c r="L180" i="12"/>
  <c r="M180" i="12"/>
  <c r="H181" i="12"/>
  <c r="I181" i="12"/>
  <c r="J181" i="12"/>
  <c r="K181" i="12"/>
  <c r="L181" i="12"/>
  <c r="M181" i="12"/>
  <c r="H182" i="12"/>
  <c r="I182" i="12"/>
  <c r="J182" i="12"/>
  <c r="K182" i="12"/>
  <c r="L182" i="12"/>
  <c r="M182" i="12"/>
  <c r="H183" i="12"/>
  <c r="I183" i="12"/>
  <c r="J183" i="12"/>
  <c r="K183" i="12"/>
  <c r="L183" i="12"/>
  <c r="M183" i="12"/>
  <c r="H184" i="12"/>
  <c r="I184" i="12"/>
  <c r="J184" i="12"/>
  <c r="K184" i="12"/>
  <c r="L184" i="12"/>
  <c r="M184" i="12"/>
  <c r="H185" i="12"/>
  <c r="I185" i="12"/>
  <c r="J185" i="12"/>
  <c r="K185" i="12"/>
  <c r="L185" i="12"/>
  <c r="M185" i="12"/>
  <c r="H186" i="12"/>
  <c r="I186" i="12"/>
  <c r="J186" i="12"/>
  <c r="K186" i="12"/>
  <c r="L186" i="12"/>
  <c r="M186" i="12"/>
  <c r="H187" i="12"/>
  <c r="I187" i="12"/>
  <c r="J187" i="12"/>
  <c r="K187" i="12"/>
  <c r="L187" i="12"/>
  <c r="M187" i="12"/>
  <c r="H188" i="12"/>
  <c r="I188" i="12"/>
  <c r="J188" i="12"/>
  <c r="K188" i="12"/>
  <c r="L188" i="12"/>
  <c r="M188" i="12"/>
  <c r="H189" i="12"/>
  <c r="I189" i="12"/>
  <c r="J189" i="12"/>
  <c r="K189" i="12"/>
  <c r="L189" i="12"/>
  <c r="M189" i="12"/>
  <c r="H190" i="12"/>
  <c r="I190" i="12"/>
  <c r="J190" i="12"/>
  <c r="K190" i="12"/>
  <c r="L190" i="12"/>
  <c r="M190" i="12"/>
  <c r="H191" i="12"/>
  <c r="I191" i="12"/>
  <c r="J191" i="12"/>
  <c r="K191" i="12"/>
  <c r="L191" i="12"/>
  <c r="M191" i="12"/>
  <c r="H192" i="12"/>
  <c r="I192" i="12"/>
  <c r="J192" i="12"/>
  <c r="K192" i="12"/>
  <c r="L192" i="12"/>
  <c r="M192" i="12"/>
  <c r="H193" i="12"/>
  <c r="I193" i="12"/>
  <c r="J193" i="12"/>
  <c r="K193" i="12"/>
  <c r="L193" i="12"/>
  <c r="M193" i="12"/>
  <c r="H194" i="12"/>
  <c r="I194" i="12"/>
  <c r="J194" i="12"/>
  <c r="K194" i="12"/>
  <c r="L194" i="12"/>
  <c r="M194" i="12"/>
  <c r="H195" i="12"/>
  <c r="I195" i="12"/>
  <c r="J195" i="12"/>
  <c r="K195" i="12"/>
  <c r="L195" i="12"/>
  <c r="M195" i="12"/>
  <c r="H196" i="12"/>
  <c r="I196" i="12"/>
  <c r="J196" i="12"/>
  <c r="K196" i="12"/>
  <c r="L196" i="12"/>
  <c r="M196" i="12"/>
  <c r="H197" i="12"/>
  <c r="I197" i="12"/>
  <c r="J197" i="12"/>
  <c r="K197" i="12"/>
  <c r="L197" i="12"/>
  <c r="M197" i="12"/>
  <c r="H198" i="12"/>
  <c r="I198" i="12"/>
  <c r="J198" i="12"/>
  <c r="K198" i="12"/>
  <c r="L198" i="12"/>
  <c r="M198" i="12"/>
  <c r="H199" i="12"/>
  <c r="I199" i="12"/>
  <c r="J199" i="12"/>
  <c r="K199" i="12"/>
  <c r="L199" i="12"/>
  <c r="M199" i="12"/>
  <c r="H200" i="12"/>
  <c r="I200" i="12"/>
  <c r="J200" i="12"/>
  <c r="K200" i="12"/>
  <c r="L200" i="12"/>
  <c r="M200" i="12"/>
  <c r="H201" i="12"/>
  <c r="I201" i="12"/>
  <c r="J201" i="12"/>
  <c r="K201" i="12"/>
  <c r="L201" i="12"/>
  <c r="M201" i="12"/>
  <c r="H202" i="12"/>
  <c r="I202" i="12"/>
  <c r="J202" i="12"/>
  <c r="K202" i="12"/>
  <c r="L202" i="12"/>
  <c r="M202" i="12"/>
  <c r="H203" i="12"/>
  <c r="I203" i="12"/>
  <c r="J203" i="12"/>
  <c r="K203" i="12"/>
  <c r="L203" i="12"/>
  <c r="M203" i="12"/>
  <c r="H204" i="12"/>
  <c r="I204" i="12"/>
  <c r="J204" i="12"/>
  <c r="K204" i="12"/>
  <c r="L204" i="12"/>
  <c r="M204" i="12"/>
  <c r="H205" i="12"/>
  <c r="I205" i="12"/>
  <c r="J205" i="12"/>
  <c r="K205" i="12"/>
  <c r="L205" i="12"/>
  <c r="M205" i="12"/>
  <c r="I4" i="12"/>
  <c r="J4" i="12"/>
  <c r="K4" i="12"/>
  <c r="L4" i="12"/>
  <c r="M4" i="12"/>
  <c r="H4" i="12"/>
  <c r="Y5" i="12"/>
  <c r="Y6" i="12"/>
  <c r="Y7" i="12"/>
  <c r="Y8" i="12"/>
  <c r="Y9" i="12"/>
  <c r="Y10" i="12"/>
  <c r="Y11" i="12"/>
  <c r="Y12" i="12"/>
  <c r="Y13" i="12"/>
  <c r="Y14" i="12"/>
  <c r="Y15" i="12"/>
  <c r="Y16" i="12"/>
  <c r="Y17" i="12"/>
  <c r="Y18" i="12"/>
  <c r="Y19" i="12"/>
  <c r="Y20" i="12"/>
  <c r="Y21" i="12"/>
  <c r="Y22" i="12"/>
  <c r="Y23" i="12"/>
  <c r="Y24" i="12"/>
  <c r="Y25" i="12"/>
  <c r="Y26" i="12"/>
  <c r="Y27" i="12"/>
  <c r="Y28" i="12"/>
  <c r="Y29" i="12"/>
  <c r="Y30" i="12"/>
  <c r="Y31" i="12"/>
  <c r="Y32" i="12"/>
  <c r="Y33" i="12"/>
  <c r="Y34" i="12"/>
  <c r="Y35" i="12"/>
  <c r="Y36" i="12"/>
  <c r="Y37" i="12"/>
  <c r="Y38" i="12"/>
  <c r="Y39" i="12"/>
  <c r="Y40" i="12"/>
  <c r="Y41" i="12"/>
  <c r="Y42" i="12"/>
  <c r="Y43" i="12"/>
  <c r="Y44" i="12"/>
  <c r="Y45" i="12"/>
  <c r="Y46" i="12"/>
  <c r="Y47" i="12"/>
  <c r="Y48" i="12"/>
  <c r="Y49" i="12"/>
  <c r="Y50" i="12"/>
  <c r="Y51" i="12"/>
  <c r="Y52" i="12"/>
  <c r="Y53" i="12"/>
  <c r="Y54" i="12"/>
  <c r="Y55" i="12"/>
  <c r="Y56" i="12"/>
  <c r="Y57" i="12"/>
  <c r="Y58" i="12"/>
  <c r="Y59" i="12"/>
  <c r="Y60" i="12"/>
  <c r="Y61" i="12"/>
  <c r="Y62" i="12"/>
  <c r="Y63" i="12"/>
  <c r="Y64" i="12"/>
  <c r="Y65" i="12"/>
  <c r="Y66" i="12"/>
  <c r="Y67" i="12"/>
  <c r="Y68" i="12"/>
  <c r="Y69" i="12"/>
  <c r="Y70" i="12"/>
  <c r="Y71" i="12"/>
  <c r="Y72" i="12"/>
  <c r="Y73" i="12"/>
  <c r="Y74" i="12"/>
  <c r="Y75" i="12"/>
  <c r="Y76" i="12"/>
  <c r="Y77" i="12"/>
  <c r="Y78" i="12"/>
  <c r="Y79" i="12"/>
  <c r="Y80" i="12"/>
  <c r="Y81" i="12"/>
  <c r="Y82" i="12"/>
  <c r="Y83" i="12"/>
  <c r="Y84" i="12"/>
  <c r="Y85" i="12"/>
  <c r="Y86" i="12"/>
  <c r="Y87" i="12"/>
  <c r="Y88" i="12"/>
  <c r="Y89" i="12"/>
  <c r="Y90" i="12"/>
  <c r="Y91" i="12"/>
  <c r="Y92" i="12"/>
  <c r="Y93" i="12"/>
  <c r="Y94" i="12"/>
  <c r="Y95" i="12"/>
  <c r="Y96" i="12"/>
  <c r="Y97" i="12"/>
  <c r="Y98" i="12"/>
  <c r="Y99" i="12"/>
  <c r="Y100" i="12"/>
  <c r="Y101" i="12"/>
  <c r="Y102" i="12"/>
  <c r="Y103" i="12"/>
  <c r="Y104" i="12"/>
  <c r="Y105" i="12"/>
  <c r="Y106" i="12"/>
  <c r="Y107" i="12"/>
  <c r="Y108" i="12"/>
  <c r="Y109" i="12"/>
  <c r="Y110" i="12"/>
  <c r="Y111" i="12"/>
  <c r="Y112" i="12"/>
  <c r="Y113" i="12"/>
  <c r="Y114" i="12"/>
  <c r="Y115" i="12"/>
  <c r="Y116" i="12"/>
  <c r="Y117" i="12"/>
  <c r="Y118" i="12"/>
  <c r="Y119" i="12"/>
  <c r="Y120" i="12"/>
  <c r="Y121" i="12"/>
  <c r="Y122" i="12"/>
  <c r="Y123" i="12"/>
  <c r="Y124" i="12"/>
  <c r="Y125" i="12"/>
  <c r="Y126" i="12"/>
  <c r="Y127" i="12"/>
  <c r="Y128" i="12"/>
  <c r="Y129" i="12"/>
  <c r="Y130" i="12"/>
  <c r="Y131" i="12"/>
  <c r="Y132" i="12"/>
  <c r="Y133" i="12"/>
  <c r="Y134" i="12"/>
  <c r="Y135" i="12"/>
  <c r="Y136" i="12"/>
  <c r="Y137" i="12"/>
  <c r="Y138" i="12"/>
  <c r="Y139" i="12"/>
  <c r="Y140" i="12"/>
  <c r="Y141" i="12"/>
  <c r="Y142" i="12"/>
  <c r="Y143" i="12"/>
  <c r="Y144" i="12"/>
  <c r="Y145" i="12"/>
  <c r="Y146" i="12"/>
  <c r="Y147" i="12"/>
  <c r="Y148" i="12"/>
  <c r="Y149" i="12"/>
  <c r="Y150" i="12"/>
  <c r="Y151" i="12"/>
  <c r="Y152" i="12"/>
  <c r="Y153" i="12"/>
  <c r="Y154" i="12"/>
  <c r="Y155" i="12"/>
  <c r="Y156" i="12"/>
  <c r="Y157" i="12"/>
  <c r="Y158" i="12"/>
  <c r="Y159" i="12"/>
  <c r="Y160" i="12"/>
  <c r="Y161" i="12"/>
  <c r="Y162" i="12"/>
  <c r="Y163" i="12"/>
  <c r="Y164" i="12"/>
  <c r="Y165" i="12"/>
  <c r="Y166" i="12"/>
  <c r="Y167" i="12"/>
  <c r="Y168" i="12"/>
  <c r="Y169" i="12"/>
  <c r="Y170" i="12"/>
  <c r="Y171" i="12"/>
  <c r="Y172" i="12"/>
  <c r="Y173" i="12"/>
  <c r="Y174" i="12"/>
  <c r="Y175" i="12"/>
  <c r="Y176" i="12"/>
  <c r="Y177" i="12"/>
  <c r="Y178" i="12"/>
  <c r="Y179" i="12"/>
  <c r="Y180" i="12"/>
  <c r="Y181" i="12"/>
  <c r="Y182" i="12"/>
  <c r="Y183" i="12"/>
  <c r="Y184" i="12"/>
  <c r="Y185" i="12"/>
  <c r="Y186" i="12"/>
  <c r="Y187" i="12"/>
  <c r="Y188" i="12"/>
  <c r="Y189" i="12"/>
  <c r="Y190" i="12"/>
  <c r="Y191" i="12"/>
  <c r="Y192" i="12"/>
  <c r="Y193" i="12"/>
  <c r="Y194" i="12"/>
  <c r="Y195" i="12"/>
  <c r="Y196" i="12"/>
  <c r="Y197" i="12"/>
  <c r="Y198" i="12"/>
  <c r="Y199" i="12"/>
  <c r="Y4" i="12"/>
  <c r="X6" i="11" l="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X99" i="11"/>
  <c r="X100" i="11"/>
  <c r="X101" i="11"/>
  <c r="X102" i="11"/>
  <c r="X103" i="11"/>
  <c r="X104" i="11"/>
  <c r="X105" i="11"/>
  <c r="X106" i="11"/>
  <c r="X107" i="11"/>
  <c r="X108" i="11"/>
  <c r="X109" i="11"/>
  <c r="X110" i="11"/>
  <c r="X111" i="11"/>
  <c r="X112" i="11"/>
  <c r="X113" i="11"/>
  <c r="X114" i="11"/>
  <c r="X115" i="11"/>
  <c r="X116" i="11"/>
  <c r="X117" i="11"/>
  <c r="X118" i="11"/>
  <c r="X119" i="11"/>
  <c r="X120" i="11"/>
  <c r="X121" i="11"/>
  <c r="X122" i="11"/>
  <c r="X123" i="11"/>
  <c r="X124" i="11"/>
  <c r="X125" i="11"/>
  <c r="X126" i="11"/>
  <c r="X127" i="11"/>
  <c r="X128" i="11"/>
  <c r="X129" i="11"/>
  <c r="X130" i="11"/>
  <c r="X131" i="11"/>
  <c r="X132" i="11"/>
  <c r="X133" i="11"/>
  <c r="X134" i="11"/>
  <c r="X135" i="11"/>
  <c r="X136" i="11"/>
  <c r="X137" i="11"/>
  <c r="X138" i="11"/>
  <c r="X139" i="11"/>
  <c r="X140" i="11"/>
  <c r="X141" i="11"/>
  <c r="X142" i="11"/>
  <c r="X143" i="11"/>
  <c r="X144" i="11"/>
  <c r="X145" i="11"/>
  <c r="X146" i="11"/>
  <c r="X147" i="11"/>
  <c r="X148" i="11"/>
  <c r="X149" i="11"/>
  <c r="X150" i="11"/>
  <c r="X151" i="11"/>
  <c r="X152" i="11"/>
  <c r="X153" i="11"/>
  <c r="X154" i="11"/>
  <c r="X155" i="11"/>
  <c r="X156" i="11"/>
  <c r="X157" i="11"/>
  <c r="X158" i="11"/>
  <c r="X159" i="11"/>
  <c r="X160" i="11"/>
  <c r="X161" i="11"/>
  <c r="X162" i="11"/>
  <c r="X163" i="11"/>
  <c r="X164" i="11"/>
  <c r="X165" i="11"/>
  <c r="X166" i="11"/>
  <c r="X167" i="11"/>
  <c r="X168" i="11"/>
  <c r="X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109" i="11"/>
  <c r="P110" i="11"/>
  <c r="P111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P127" i="11"/>
  <c r="P128" i="11"/>
  <c r="P129" i="11"/>
  <c r="P130" i="11"/>
  <c r="P131" i="11"/>
  <c r="P132" i="11"/>
  <c r="P133" i="11"/>
  <c r="P134" i="11"/>
  <c r="P135" i="11"/>
  <c r="P136" i="11"/>
  <c r="P137" i="11"/>
  <c r="P138" i="11"/>
  <c r="P139" i="11"/>
  <c r="P140" i="11"/>
  <c r="P141" i="11"/>
  <c r="P142" i="11"/>
  <c r="P143" i="11"/>
  <c r="P144" i="11"/>
  <c r="P145" i="11"/>
  <c r="P146" i="11"/>
  <c r="P147" i="11"/>
  <c r="P148" i="11"/>
  <c r="P149" i="11"/>
  <c r="P150" i="11"/>
  <c r="P151" i="11"/>
  <c r="P152" i="11"/>
  <c r="P153" i="11"/>
  <c r="P154" i="11"/>
  <c r="P155" i="11"/>
  <c r="P156" i="11"/>
  <c r="P157" i="11"/>
  <c r="P158" i="11"/>
  <c r="P159" i="11"/>
  <c r="P160" i="11"/>
  <c r="P161" i="11"/>
  <c r="P162" i="11"/>
  <c r="P163" i="11"/>
  <c r="P164" i="11"/>
  <c r="P165" i="11"/>
  <c r="P166" i="11"/>
  <c r="P167" i="11"/>
  <c r="P168" i="11"/>
  <c r="P169" i="11"/>
  <c r="P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107" i="11"/>
  <c r="O108" i="11"/>
  <c r="O109" i="11"/>
  <c r="O110" i="11"/>
  <c r="O111" i="11"/>
  <c r="O112" i="11"/>
  <c r="O113" i="11"/>
  <c r="O114" i="11"/>
  <c r="O115" i="11"/>
  <c r="O116" i="11"/>
  <c r="O117" i="11"/>
  <c r="O118" i="11"/>
  <c r="O119" i="11"/>
  <c r="O120" i="11"/>
  <c r="O121" i="11"/>
  <c r="O122" i="11"/>
  <c r="O123" i="11"/>
  <c r="O124" i="11"/>
  <c r="O125" i="11"/>
  <c r="O126" i="11"/>
  <c r="O127" i="11"/>
  <c r="O128" i="11"/>
  <c r="O129" i="11"/>
  <c r="O130" i="11"/>
  <c r="O131" i="11"/>
  <c r="O132" i="11"/>
  <c r="O133" i="11"/>
  <c r="O134" i="11"/>
  <c r="O135" i="11"/>
  <c r="O136" i="11"/>
  <c r="O137" i="11"/>
  <c r="O138" i="11"/>
  <c r="O139" i="11"/>
  <c r="O140" i="11"/>
  <c r="O141" i="11"/>
  <c r="O142" i="11"/>
  <c r="O143" i="11"/>
  <c r="O144" i="11"/>
  <c r="O145" i="11"/>
  <c r="O146" i="11"/>
  <c r="O147" i="11"/>
  <c r="O148" i="11"/>
  <c r="O149" i="11"/>
  <c r="O150" i="11"/>
  <c r="O151" i="11"/>
  <c r="O152" i="11"/>
  <c r="O153" i="11"/>
  <c r="O154" i="11"/>
  <c r="O155" i="11"/>
  <c r="O156" i="11"/>
  <c r="O157" i="11"/>
  <c r="O158" i="11"/>
  <c r="O159" i="11"/>
  <c r="O160" i="11"/>
  <c r="O161" i="11"/>
  <c r="O162" i="11"/>
  <c r="O163" i="11"/>
  <c r="O164" i="11"/>
  <c r="O165" i="11"/>
  <c r="O166" i="11"/>
  <c r="O167" i="11"/>
  <c r="O168" i="11"/>
  <c r="O169" i="11"/>
  <c r="O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N99" i="11"/>
  <c r="N100" i="11"/>
  <c r="N101" i="11"/>
  <c r="N102" i="11"/>
  <c r="N103" i="11"/>
  <c r="N104" i="11"/>
  <c r="N105" i="11"/>
  <c r="N106" i="11"/>
  <c r="N107" i="11"/>
  <c r="N108" i="11"/>
  <c r="N109" i="11"/>
  <c r="N110" i="11"/>
  <c r="N111" i="11"/>
  <c r="N112" i="11"/>
  <c r="N113" i="11"/>
  <c r="N114" i="11"/>
  <c r="N115" i="11"/>
  <c r="N116" i="11"/>
  <c r="N117" i="11"/>
  <c r="N118" i="11"/>
  <c r="N119" i="11"/>
  <c r="N120" i="11"/>
  <c r="N121" i="11"/>
  <c r="N122" i="11"/>
  <c r="N123" i="11"/>
  <c r="N124" i="11"/>
  <c r="N125" i="11"/>
  <c r="N126" i="11"/>
  <c r="N127" i="11"/>
  <c r="N128" i="11"/>
  <c r="N129" i="11"/>
  <c r="N130" i="11"/>
  <c r="N131" i="11"/>
  <c r="N132" i="11"/>
  <c r="N133" i="11"/>
  <c r="N134" i="11"/>
  <c r="N135" i="11"/>
  <c r="N136" i="11"/>
  <c r="N137" i="11"/>
  <c r="N138" i="11"/>
  <c r="N139" i="11"/>
  <c r="N140" i="11"/>
  <c r="N141" i="11"/>
  <c r="N142" i="11"/>
  <c r="N143" i="11"/>
  <c r="N144" i="11"/>
  <c r="N145" i="11"/>
  <c r="N146" i="11"/>
  <c r="N147" i="11"/>
  <c r="N148" i="11"/>
  <c r="N149" i="11"/>
  <c r="N150" i="11"/>
  <c r="N151" i="11"/>
  <c r="N152" i="11"/>
  <c r="N153" i="11"/>
  <c r="N154" i="11"/>
  <c r="N155" i="11"/>
  <c r="N156" i="11"/>
  <c r="N157" i="11"/>
  <c r="N158" i="11"/>
  <c r="N159" i="11"/>
  <c r="N160" i="11"/>
  <c r="N161" i="11"/>
  <c r="N162" i="11"/>
  <c r="N163" i="11"/>
  <c r="N164" i="11"/>
  <c r="N165" i="11"/>
  <c r="N166" i="11"/>
  <c r="N167" i="11"/>
  <c r="N168" i="11"/>
  <c r="N169" i="11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4" i="10"/>
  <c r="N5" i="11"/>
  <c r="H169" i="11"/>
  <c r="I169" i="11"/>
  <c r="J169" i="11"/>
  <c r="K169" i="11"/>
  <c r="L169" i="11"/>
  <c r="M169" i="11"/>
  <c r="H6" i="11"/>
  <c r="I6" i="11"/>
  <c r="J6" i="11"/>
  <c r="K6" i="11"/>
  <c r="L6" i="11"/>
  <c r="M6" i="11"/>
  <c r="H7" i="11"/>
  <c r="I7" i="11"/>
  <c r="J7" i="11"/>
  <c r="K7" i="11"/>
  <c r="L7" i="11"/>
  <c r="M7" i="11"/>
  <c r="H8" i="11"/>
  <c r="I8" i="11"/>
  <c r="J8" i="11"/>
  <c r="K8" i="11"/>
  <c r="L8" i="11"/>
  <c r="M8" i="11"/>
  <c r="H9" i="11"/>
  <c r="I9" i="11"/>
  <c r="J9" i="11"/>
  <c r="K9" i="11"/>
  <c r="L9" i="11"/>
  <c r="M9" i="11"/>
  <c r="H10" i="11"/>
  <c r="I10" i="11"/>
  <c r="J10" i="11"/>
  <c r="K10" i="11"/>
  <c r="L10" i="11"/>
  <c r="M10" i="11"/>
  <c r="H11" i="11"/>
  <c r="I11" i="11"/>
  <c r="J11" i="11"/>
  <c r="K11" i="11"/>
  <c r="L11" i="11"/>
  <c r="M11" i="11"/>
  <c r="H12" i="11"/>
  <c r="I12" i="11"/>
  <c r="J12" i="11"/>
  <c r="K12" i="11"/>
  <c r="L12" i="11"/>
  <c r="M12" i="11"/>
  <c r="H13" i="11"/>
  <c r="I13" i="11"/>
  <c r="J13" i="11"/>
  <c r="K13" i="11"/>
  <c r="L13" i="11"/>
  <c r="M13" i="11"/>
  <c r="H14" i="11"/>
  <c r="I14" i="11"/>
  <c r="J14" i="11"/>
  <c r="K14" i="11"/>
  <c r="L14" i="11"/>
  <c r="M14" i="11"/>
  <c r="H15" i="11"/>
  <c r="I15" i="11"/>
  <c r="J15" i="11"/>
  <c r="K15" i="11"/>
  <c r="L15" i="11"/>
  <c r="M15" i="11"/>
  <c r="H16" i="11"/>
  <c r="I16" i="11"/>
  <c r="J16" i="11"/>
  <c r="K16" i="11"/>
  <c r="L16" i="11"/>
  <c r="M16" i="11"/>
  <c r="H17" i="11"/>
  <c r="I17" i="11"/>
  <c r="J17" i="11"/>
  <c r="K17" i="11"/>
  <c r="L17" i="11"/>
  <c r="M17" i="11"/>
  <c r="H18" i="11"/>
  <c r="I18" i="11"/>
  <c r="J18" i="11"/>
  <c r="K18" i="11"/>
  <c r="L18" i="11"/>
  <c r="M18" i="11"/>
  <c r="H19" i="11"/>
  <c r="I19" i="11"/>
  <c r="J19" i="11"/>
  <c r="K19" i="11"/>
  <c r="L19" i="11"/>
  <c r="M19" i="11"/>
  <c r="H20" i="11"/>
  <c r="I20" i="11"/>
  <c r="J20" i="11"/>
  <c r="K20" i="11"/>
  <c r="L20" i="11"/>
  <c r="M20" i="11"/>
  <c r="H21" i="11"/>
  <c r="I21" i="11"/>
  <c r="J21" i="11"/>
  <c r="K21" i="11"/>
  <c r="L21" i="11"/>
  <c r="M21" i="11"/>
  <c r="H22" i="11"/>
  <c r="I22" i="11"/>
  <c r="J22" i="11"/>
  <c r="K22" i="11"/>
  <c r="L22" i="11"/>
  <c r="M22" i="11"/>
  <c r="H23" i="11"/>
  <c r="I23" i="11"/>
  <c r="J23" i="11"/>
  <c r="K23" i="11"/>
  <c r="L23" i="11"/>
  <c r="M23" i="11"/>
  <c r="H24" i="11"/>
  <c r="I24" i="11"/>
  <c r="J24" i="11"/>
  <c r="K24" i="11"/>
  <c r="L24" i="11"/>
  <c r="M24" i="11"/>
  <c r="H25" i="11"/>
  <c r="I25" i="11"/>
  <c r="J25" i="11"/>
  <c r="K25" i="11"/>
  <c r="L25" i="11"/>
  <c r="M25" i="11"/>
  <c r="H26" i="11"/>
  <c r="I26" i="11"/>
  <c r="J26" i="11"/>
  <c r="K26" i="11"/>
  <c r="L26" i="11"/>
  <c r="M26" i="11"/>
  <c r="H27" i="11"/>
  <c r="I27" i="11"/>
  <c r="J27" i="11"/>
  <c r="K27" i="11"/>
  <c r="L27" i="11"/>
  <c r="M27" i="11"/>
  <c r="H28" i="11"/>
  <c r="I28" i="11"/>
  <c r="J28" i="11"/>
  <c r="K28" i="11"/>
  <c r="L28" i="11"/>
  <c r="M28" i="11"/>
  <c r="H29" i="11"/>
  <c r="I29" i="11"/>
  <c r="J29" i="11"/>
  <c r="K29" i="11"/>
  <c r="L29" i="11"/>
  <c r="M29" i="11"/>
  <c r="H30" i="11"/>
  <c r="I30" i="11"/>
  <c r="J30" i="11"/>
  <c r="K30" i="11"/>
  <c r="L30" i="11"/>
  <c r="M30" i="11"/>
  <c r="H31" i="11"/>
  <c r="I31" i="11"/>
  <c r="J31" i="11"/>
  <c r="K31" i="11"/>
  <c r="L31" i="11"/>
  <c r="M31" i="11"/>
  <c r="H32" i="11"/>
  <c r="I32" i="11"/>
  <c r="J32" i="11"/>
  <c r="K32" i="11"/>
  <c r="L32" i="11"/>
  <c r="M32" i="11"/>
  <c r="H33" i="11"/>
  <c r="I33" i="11"/>
  <c r="J33" i="11"/>
  <c r="K33" i="11"/>
  <c r="L33" i="11"/>
  <c r="M33" i="11"/>
  <c r="H34" i="11"/>
  <c r="I34" i="11"/>
  <c r="J34" i="11"/>
  <c r="K34" i="11"/>
  <c r="L34" i="11"/>
  <c r="M34" i="11"/>
  <c r="H35" i="11"/>
  <c r="I35" i="11"/>
  <c r="J35" i="11"/>
  <c r="K35" i="11"/>
  <c r="L35" i="11"/>
  <c r="M35" i="11"/>
  <c r="H36" i="11"/>
  <c r="I36" i="11"/>
  <c r="J36" i="11"/>
  <c r="K36" i="11"/>
  <c r="L36" i="11"/>
  <c r="M36" i="11"/>
  <c r="H37" i="11"/>
  <c r="I37" i="11"/>
  <c r="J37" i="11"/>
  <c r="K37" i="11"/>
  <c r="L37" i="11"/>
  <c r="M37" i="11"/>
  <c r="H38" i="11"/>
  <c r="I38" i="11"/>
  <c r="J38" i="11"/>
  <c r="K38" i="11"/>
  <c r="L38" i="11"/>
  <c r="M38" i="11"/>
  <c r="H39" i="11"/>
  <c r="I39" i="11"/>
  <c r="J39" i="11"/>
  <c r="K39" i="11"/>
  <c r="L39" i="11"/>
  <c r="M39" i="11"/>
  <c r="H40" i="11"/>
  <c r="I40" i="11"/>
  <c r="J40" i="11"/>
  <c r="K40" i="11"/>
  <c r="L40" i="11"/>
  <c r="M40" i="11"/>
  <c r="H41" i="11"/>
  <c r="I41" i="11"/>
  <c r="J41" i="11"/>
  <c r="K41" i="11"/>
  <c r="L41" i="11"/>
  <c r="M41" i="11"/>
  <c r="H42" i="11"/>
  <c r="I42" i="11"/>
  <c r="J42" i="11"/>
  <c r="K42" i="11"/>
  <c r="L42" i="11"/>
  <c r="M42" i="11"/>
  <c r="H43" i="11"/>
  <c r="I43" i="11"/>
  <c r="J43" i="11"/>
  <c r="K43" i="11"/>
  <c r="L43" i="11"/>
  <c r="M43" i="11"/>
  <c r="H44" i="11"/>
  <c r="I44" i="11"/>
  <c r="J44" i="11"/>
  <c r="K44" i="11"/>
  <c r="L44" i="11"/>
  <c r="M44" i="11"/>
  <c r="H45" i="11"/>
  <c r="I45" i="11"/>
  <c r="J45" i="11"/>
  <c r="K45" i="11"/>
  <c r="L45" i="11"/>
  <c r="M45" i="11"/>
  <c r="H46" i="11"/>
  <c r="I46" i="11"/>
  <c r="J46" i="11"/>
  <c r="K46" i="11"/>
  <c r="L46" i="11"/>
  <c r="M46" i="11"/>
  <c r="H47" i="11"/>
  <c r="I47" i="11"/>
  <c r="J47" i="11"/>
  <c r="K47" i="11"/>
  <c r="L47" i="11"/>
  <c r="M47" i="11"/>
  <c r="H48" i="11"/>
  <c r="I48" i="11"/>
  <c r="J48" i="11"/>
  <c r="K48" i="11"/>
  <c r="L48" i="11"/>
  <c r="M48" i="11"/>
  <c r="H49" i="11"/>
  <c r="I49" i="11"/>
  <c r="J49" i="11"/>
  <c r="K49" i="11"/>
  <c r="L49" i="11"/>
  <c r="M49" i="11"/>
  <c r="H50" i="11"/>
  <c r="I50" i="11"/>
  <c r="J50" i="11"/>
  <c r="K50" i="11"/>
  <c r="L50" i="11"/>
  <c r="M50" i="11"/>
  <c r="H51" i="11"/>
  <c r="I51" i="11"/>
  <c r="J51" i="11"/>
  <c r="K51" i="11"/>
  <c r="L51" i="11"/>
  <c r="M51" i="11"/>
  <c r="H52" i="11"/>
  <c r="I52" i="11"/>
  <c r="J52" i="11"/>
  <c r="K52" i="11"/>
  <c r="L52" i="11"/>
  <c r="M52" i="11"/>
  <c r="H53" i="11"/>
  <c r="I53" i="11"/>
  <c r="J53" i="11"/>
  <c r="K53" i="11"/>
  <c r="L53" i="11"/>
  <c r="M53" i="11"/>
  <c r="H54" i="11"/>
  <c r="I54" i="11"/>
  <c r="J54" i="11"/>
  <c r="K54" i="11"/>
  <c r="L54" i="11"/>
  <c r="M54" i="11"/>
  <c r="H55" i="11"/>
  <c r="I55" i="11"/>
  <c r="J55" i="11"/>
  <c r="K55" i="11"/>
  <c r="L55" i="11"/>
  <c r="M55" i="11"/>
  <c r="H56" i="11"/>
  <c r="I56" i="11"/>
  <c r="J56" i="11"/>
  <c r="K56" i="11"/>
  <c r="L56" i="11"/>
  <c r="M56" i="11"/>
  <c r="H57" i="11"/>
  <c r="I57" i="11"/>
  <c r="J57" i="11"/>
  <c r="K57" i="11"/>
  <c r="L57" i="11"/>
  <c r="M57" i="11"/>
  <c r="H58" i="11"/>
  <c r="I58" i="11"/>
  <c r="J58" i="11"/>
  <c r="K58" i="11"/>
  <c r="L58" i="11"/>
  <c r="M58" i="11"/>
  <c r="H59" i="11"/>
  <c r="I59" i="11"/>
  <c r="J59" i="11"/>
  <c r="K59" i="11"/>
  <c r="L59" i="11"/>
  <c r="M59" i="11"/>
  <c r="H60" i="11"/>
  <c r="I60" i="11"/>
  <c r="J60" i="11"/>
  <c r="K60" i="11"/>
  <c r="L60" i="11"/>
  <c r="M60" i="11"/>
  <c r="H61" i="11"/>
  <c r="I61" i="11"/>
  <c r="J61" i="11"/>
  <c r="K61" i="11"/>
  <c r="L61" i="11"/>
  <c r="M61" i="11"/>
  <c r="H62" i="11"/>
  <c r="I62" i="11"/>
  <c r="J62" i="11"/>
  <c r="K62" i="11"/>
  <c r="L62" i="11"/>
  <c r="M62" i="11"/>
  <c r="H63" i="11"/>
  <c r="I63" i="11"/>
  <c r="J63" i="11"/>
  <c r="K63" i="11"/>
  <c r="L63" i="11"/>
  <c r="M63" i="11"/>
  <c r="H64" i="11"/>
  <c r="I64" i="11"/>
  <c r="J64" i="11"/>
  <c r="K64" i="11"/>
  <c r="L64" i="11"/>
  <c r="M64" i="11"/>
  <c r="H65" i="11"/>
  <c r="I65" i="11"/>
  <c r="J65" i="11"/>
  <c r="K65" i="11"/>
  <c r="L65" i="11"/>
  <c r="M65" i="11"/>
  <c r="H66" i="11"/>
  <c r="I66" i="11"/>
  <c r="J66" i="11"/>
  <c r="K66" i="11"/>
  <c r="L66" i="11"/>
  <c r="M66" i="11"/>
  <c r="H67" i="11"/>
  <c r="I67" i="11"/>
  <c r="J67" i="11"/>
  <c r="K67" i="11"/>
  <c r="L67" i="11"/>
  <c r="M67" i="11"/>
  <c r="H68" i="11"/>
  <c r="I68" i="11"/>
  <c r="J68" i="11"/>
  <c r="K68" i="11"/>
  <c r="L68" i="11"/>
  <c r="M68" i="11"/>
  <c r="H69" i="11"/>
  <c r="I69" i="11"/>
  <c r="J69" i="11"/>
  <c r="K69" i="11"/>
  <c r="L69" i="11"/>
  <c r="M69" i="11"/>
  <c r="H70" i="11"/>
  <c r="I70" i="11"/>
  <c r="J70" i="11"/>
  <c r="K70" i="11"/>
  <c r="L70" i="11"/>
  <c r="M70" i="11"/>
  <c r="H71" i="11"/>
  <c r="I71" i="11"/>
  <c r="J71" i="11"/>
  <c r="K71" i="11"/>
  <c r="L71" i="11"/>
  <c r="M71" i="11"/>
  <c r="H72" i="11"/>
  <c r="I72" i="11"/>
  <c r="J72" i="11"/>
  <c r="K72" i="11"/>
  <c r="L72" i="11"/>
  <c r="M72" i="11"/>
  <c r="H73" i="11"/>
  <c r="I73" i="11"/>
  <c r="J73" i="11"/>
  <c r="K73" i="11"/>
  <c r="L73" i="11"/>
  <c r="M73" i="11"/>
  <c r="H74" i="11"/>
  <c r="I74" i="11"/>
  <c r="J74" i="11"/>
  <c r="K74" i="11"/>
  <c r="L74" i="11"/>
  <c r="M74" i="11"/>
  <c r="H75" i="11"/>
  <c r="I75" i="11"/>
  <c r="J75" i="11"/>
  <c r="K75" i="11"/>
  <c r="L75" i="11"/>
  <c r="M75" i="11"/>
  <c r="H76" i="11"/>
  <c r="I76" i="11"/>
  <c r="J76" i="11"/>
  <c r="K76" i="11"/>
  <c r="L76" i="11"/>
  <c r="M76" i="11"/>
  <c r="H77" i="11"/>
  <c r="I77" i="11"/>
  <c r="J77" i="11"/>
  <c r="K77" i="11"/>
  <c r="L77" i="11"/>
  <c r="M77" i="11"/>
  <c r="H78" i="11"/>
  <c r="I78" i="11"/>
  <c r="J78" i="11"/>
  <c r="K78" i="11"/>
  <c r="L78" i="11"/>
  <c r="M78" i="11"/>
  <c r="H79" i="11"/>
  <c r="I79" i="11"/>
  <c r="J79" i="11"/>
  <c r="K79" i="11"/>
  <c r="L79" i="11"/>
  <c r="M79" i="11"/>
  <c r="H80" i="11"/>
  <c r="I80" i="11"/>
  <c r="J80" i="11"/>
  <c r="K80" i="11"/>
  <c r="L80" i="11"/>
  <c r="M80" i="11"/>
  <c r="H81" i="11"/>
  <c r="I81" i="11"/>
  <c r="J81" i="11"/>
  <c r="K81" i="11"/>
  <c r="L81" i="11"/>
  <c r="M81" i="11"/>
  <c r="H82" i="11"/>
  <c r="I82" i="11"/>
  <c r="J82" i="11"/>
  <c r="K82" i="11"/>
  <c r="L82" i="11"/>
  <c r="M82" i="11"/>
  <c r="H83" i="11"/>
  <c r="I83" i="11"/>
  <c r="J83" i="11"/>
  <c r="K83" i="11"/>
  <c r="L83" i="11"/>
  <c r="M83" i="11"/>
  <c r="H84" i="11"/>
  <c r="I84" i="11"/>
  <c r="J84" i="11"/>
  <c r="K84" i="11"/>
  <c r="L84" i="11"/>
  <c r="M84" i="11"/>
  <c r="H85" i="11"/>
  <c r="I85" i="11"/>
  <c r="J85" i="11"/>
  <c r="K85" i="11"/>
  <c r="L85" i="11"/>
  <c r="M85" i="11"/>
  <c r="H86" i="11"/>
  <c r="I86" i="11"/>
  <c r="J86" i="11"/>
  <c r="K86" i="11"/>
  <c r="L86" i="11"/>
  <c r="M86" i="11"/>
  <c r="H87" i="11"/>
  <c r="I87" i="11"/>
  <c r="J87" i="11"/>
  <c r="K87" i="11"/>
  <c r="L87" i="11"/>
  <c r="M87" i="11"/>
  <c r="H88" i="11"/>
  <c r="I88" i="11"/>
  <c r="J88" i="11"/>
  <c r="K88" i="11"/>
  <c r="L88" i="11"/>
  <c r="M88" i="11"/>
  <c r="H89" i="11"/>
  <c r="I89" i="11"/>
  <c r="J89" i="11"/>
  <c r="K89" i="11"/>
  <c r="L89" i="11"/>
  <c r="M89" i="11"/>
  <c r="H90" i="11"/>
  <c r="I90" i="11"/>
  <c r="J90" i="11"/>
  <c r="K90" i="11"/>
  <c r="L90" i="11"/>
  <c r="M90" i="11"/>
  <c r="H91" i="11"/>
  <c r="I91" i="11"/>
  <c r="J91" i="11"/>
  <c r="K91" i="11"/>
  <c r="L91" i="11"/>
  <c r="M91" i="11"/>
  <c r="H92" i="11"/>
  <c r="I92" i="11"/>
  <c r="J92" i="11"/>
  <c r="K92" i="11"/>
  <c r="L92" i="11"/>
  <c r="M92" i="11"/>
  <c r="H93" i="11"/>
  <c r="I93" i="11"/>
  <c r="J93" i="11"/>
  <c r="K93" i="11"/>
  <c r="L93" i="11"/>
  <c r="M93" i="11"/>
  <c r="H94" i="11"/>
  <c r="I94" i="11"/>
  <c r="J94" i="11"/>
  <c r="K94" i="11"/>
  <c r="L94" i="11"/>
  <c r="M94" i="11"/>
  <c r="H95" i="11"/>
  <c r="I95" i="11"/>
  <c r="J95" i="11"/>
  <c r="K95" i="11"/>
  <c r="L95" i="11"/>
  <c r="M95" i="11"/>
  <c r="H96" i="11"/>
  <c r="I96" i="11"/>
  <c r="J96" i="11"/>
  <c r="K96" i="11"/>
  <c r="L96" i="11"/>
  <c r="M96" i="11"/>
  <c r="H97" i="11"/>
  <c r="I97" i="11"/>
  <c r="J97" i="11"/>
  <c r="K97" i="11"/>
  <c r="L97" i="11"/>
  <c r="M97" i="11"/>
  <c r="H98" i="11"/>
  <c r="I98" i="11"/>
  <c r="J98" i="11"/>
  <c r="K98" i="11"/>
  <c r="L98" i="11"/>
  <c r="M98" i="11"/>
  <c r="H99" i="11"/>
  <c r="I99" i="11"/>
  <c r="J99" i="11"/>
  <c r="K99" i="11"/>
  <c r="L99" i="11"/>
  <c r="M99" i="11"/>
  <c r="H100" i="11"/>
  <c r="I100" i="11"/>
  <c r="J100" i="11"/>
  <c r="K100" i="11"/>
  <c r="L100" i="11"/>
  <c r="M100" i="11"/>
  <c r="H101" i="11"/>
  <c r="I101" i="11"/>
  <c r="J101" i="11"/>
  <c r="K101" i="11"/>
  <c r="L101" i="11"/>
  <c r="M101" i="11"/>
  <c r="H102" i="11"/>
  <c r="I102" i="11"/>
  <c r="J102" i="11"/>
  <c r="K102" i="11"/>
  <c r="L102" i="11"/>
  <c r="M102" i="11"/>
  <c r="H103" i="11"/>
  <c r="I103" i="11"/>
  <c r="J103" i="11"/>
  <c r="K103" i="11"/>
  <c r="L103" i="11"/>
  <c r="M103" i="11"/>
  <c r="H104" i="11"/>
  <c r="I104" i="11"/>
  <c r="J104" i="11"/>
  <c r="K104" i="11"/>
  <c r="L104" i="11"/>
  <c r="M104" i="11"/>
  <c r="H105" i="11"/>
  <c r="I105" i="11"/>
  <c r="J105" i="11"/>
  <c r="K105" i="11"/>
  <c r="L105" i="11"/>
  <c r="M105" i="11"/>
  <c r="H106" i="11"/>
  <c r="I106" i="11"/>
  <c r="J106" i="11"/>
  <c r="K106" i="11"/>
  <c r="L106" i="11"/>
  <c r="M106" i="11"/>
  <c r="H107" i="11"/>
  <c r="I107" i="11"/>
  <c r="J107" i="11"/>
  <c r="K107" i="11"/>
  <c r="L107" i="11"/>
  <c r="M107" i="11"/>
  <c r="H108" i="11"/>
  <c r="I108" i="11"/>
  <c r="J108" i="11"/>
  <c r="K108" i="11"/>
  <c r="L108" i="11"/>
  <c r="M108" i="11"/>
  <c r="H109" i="11"/>
  <c r="I109" i="11"/>
  <c r="J109" i="11"/>
  <c r="K109" i="11"/>
  <c r="L109" i="11"/>
  <c r="M109" i="11"/>
  <c r="H110" i="11"/>
  <c r="I110" i="11"/>
  <c r="J110" i="11"/>
  <c r="K110" i="11"/>
  <c r="L110" i="11"/>
  <c r="M110" i="11"/>
  <c r="H111" i="11"/>
  <c r="I111" i="11"/>
  <c r="J111" i="11"/>
  <c r="K111" i="11"/>
  <c r="L111" i="11"/>
  <c r="M111" i="11"/>
  <c r="H112" i="11"/>
  <c r="I112" i="11"/>
  <c r="J112" i="11"/>
  <c r="K112" i="11"/>
  <c r="L112" i="11"/>
  <c r="M112" i="11"/>
  <c r="H113" i="11"/>
  <c r="I113" i="11"/>
  <c r="J113" i="11"/>
  <c r="K113" i="11"/>
  <c r="L113" i="11"/>
  <c r="M113" i="11"/>
  <c r="H114" i="11"/>
  <c r="I114" i="11"/>
  <c r="J114" i="11"/>
  <c r="K114" i="11"/>
  <c r="L114" i="11"/>
  <c r="M114" i="11"/>
  <c r="H115" i="11"/>
  <c r="I115" i="11"/>
  <c r="J115" i="11"/>
  <c r="K115" i="11"/>
  <c r="L115" i="11"/>
  <c r="M115" i="11"/>
  <c r="H116" i="11"/>
  <c r="I116" i="11"/>
  <c r="J116" i="11"/>
  <c r="K116" i="11"/>
  <c r="L116" i="11"/>
  <c r="M116" i="11"/>
  <c r="H117" i="11"/>
  <c r="I117" i="11"/>
  <c r="J117" i="11"/>
  <c r="K117" i="11"/>
  <c r="L117" i="11"/>
  <c r="M117" i="11"/>
  <c r="H118" i="11"/>
  <c r="I118" i="11"/>
  <c r="J118" i="11"/>
  <c r="K118" i="11"/>
  <c r="L118" i="11"/>
  <c r="M118" i="11"/>
  <c r="H119" i="11"/>
  <c r="I119" i="11"/>
  <c r="J119" i="11"/>
  <c r="K119" i="11"/>
  <c r="L119" i="11"/>
  <c r="M119" i="11"/>
  <c r="H120" i="11"/>
  <c r="I120" i="11"/>
  <c r="J120" i="11"/>
  <c r="K120" i="11"/>
  <c r="L120" i="11"/>
  <c r="M120" i="11"/>
  <c r="H121" i="11"/>
  <c r="I121" i="11"/>
  <c r="J121" i="11"/>
  <c r="K121" i="11"/>
  <c r="L121" i="11"/>
  <c r="M121" i="11"/>
  <c r="H122" i="11"/>
  <c r="I122" i="11"/>
  <c r="J122" i="11"/>
  <c r="K122" i="11"/>
  <c r="L122" i="11"/>
  <c r="M122" i="11"/>
  <c r="H123" i="11"/>
  <c r="I123" i="11"/>
  <c r="J123" i="11"/>
  <c r="K123" i="11"/>
  <c r="L123" i="11"/>
  <c r="M123" i="11"/>
  <c r="H124" i="11"/>
  <c r="I124" i="11"/>
  <c r="J124" i="11"/>
  <c r="K124" i="11"/>
  <c r="L124" i="11"/>
  <c r="M124" i="11"/>
  <c r="H125" i="11"/>
  <c r="I125" i="11"/>
  <c r="J125" i="11"/>
  <c r="K125" i="11"/>
  <c r="L125" i="11"/>
  <c r="M125" i="11"/>
  <c r="H126" i="11"/>
  <c r="I126" i="11"/>
  <c r="J126" i="11"/>
  <c r="K126" i="11"/>
  <c r="L126" i="11"/>
  <c r="M126" i="11"/>
  <c r="H127" i="11"/>
  <c r="I127" i="11"/>
  <c r="J127" i="11"/>
  <c r="K127" i="11"/>
  <c r="L127" i="11"/>
  <c r="M127" i="11"/>
  <c r="H128" i="11"/>
  <c r="I128" i="11"/>
  <c r="J128" i="11"/>
  <c r="K128" i="11"/>
  <c r="L128" i="11"/>
  <c r="M128" i="11"/>
  <c r="H129" i="11"/>
  <c r="I129" i="11"/>
  <c r="J129" i="11"/>
  <c r="K129" i="11"/>
  <c r="L129" i="11"/>
  <c r="M129" i="11"/>
  <c r="H130" i="11"/>
  <c r="I130" i="11"/>
  <c r="J130" i="11"/>
  <c r="K130" i="11"/>
  <c r="L130" i="11"/>
  <c r="M130" i="11"/>
  <c r="H131" i="11"/>
  <c r="I131" i="11"/>
  <c r="J131" i="11"/>
  <c r="K131" i="11"/>
  <c r="L131" i="11"/>
  <c r="M131" i="11"/>
  <c r="H132" i="11"/>
  <c r="I132" i="11"/>
  <c r="J132" i="11"/>
  <c r="K132" i="11"/>
  <c r="L132" i="11"/>
  <c r="M132" i="11"/>
  <c r="H133" i="11"/>
  <c r="I133" i="11"/>
  <c r="J133" i="11"/>
  <c r="K133" i="11"/>
  <c r="L133" i="11"/>
  <c r="M133" i="11"/>
  <c r="H134" i="11"/>
  <c r="I134" i="11"/>
  <c r="J134" i="11"/>
  <c r="K134" i="11"/>
  <c r="L134" i="11"/>
  <c r="M134" i="11"/>
  <c r="H135" i="11"/>
  <c r="I135" i="11"/>
  <c r="J135" i="11"/>
  <c r="K135" i="11"/>
  <c r="L135" i="11"/>
  <c r="M135" i="11"/>
  <c r="H136" i="11"/>
  <c r="I136" i="11"/>
  <c r="J136" i="11"/>
  <c r="K136" i="11"/>
  <c r="L136" i="11"/>
  <c r="M136" i="11"/>
  <c r="H137" i="11"/>
  <c r="I137" i="11"/>
  <c r="J137" i="11"/>
  <c r="K137" i="11"/>
  <c r="L137" i="11"/>
  <c r="M137" i="11"/>
  <c r="H138" i="11"/>
  <c r="I138" i="11"/>
  <c r="J138" i="11"/>
  <c r="K138" i="11"/>
  <c r="L138" i="11"/>
  <c r="M138" i="11"/>
  <c r="H139" i="11"/>
  <c r="I139" i="11"/>
  <c r="J139" i="11"/>
  <c r="K139" i="11"/>
  <c r="L139" i="11"/>
  <c r="M139" i="11"/>
  <c r="H140" i="11"/>
  <c r="I140" i="11"/>
  <c r="J140" i="11"/>
  <c r="K140" i="11"/>
  <c r="L140" i="11"/>
  <c r="M140" i="11"/>
  <c r="H141" i="11"/>
  <c r="I141" i="11"/>
  <c r="J141" i="11"/>
  <c r="K141" i="11"/>
  <c r="L141" i="11"/>
  <c r="M141" i="11"/>
  <c r="H142" i="11"/>
  <c r="I142" i="11"/>
  <c r="J142" i="11"/>
  <c r="K142" i="11"/>
  <c r="L142" i="11"/>
  <c r="M142" i="11"/>
  <c r="H143" i="11"/>
  <c r="I143" i="11"/>
  <c r="J143" i="11"/>
  <c r="K143" i="11"/>
  <c r="L143" i="11"/>
  <c r="M143" i="11"/>
  <c r="H144" i="11"/>
  <c r="I144" i="11"/>
  <c r="J144" i="11"/>
  <c r="K144" i="11"/>
  <c r="L144" i="11"/>
  <c r="M144" i="11"/>
  <c r="H145" i="11"/>
  <c r="I145" i="11"/>
  <c r="J145" i="11"/>
  <c r="K145" i="11"/>
  <c r="L145" i="11"/>
  <c r="M145" i="11"/>
  <c r="H146" i="11"/>
  <c r="I146" i="11"/>
  <c r="J146" i="11"/>
  <c r="K146" i="11"/>
  <c r="L146" i="11"/>
  <c r="M146" i="11"/>
  <c r="H147" i="11"/>
  <c r="I147" i="11"/>
  <c r="J147" i="11"/>
  <c r="K147" i="11"/>
  <c r="L147" i="11"/>
  <c r="M147" i="11"/>
  <c r="H148" i="11"/>
  <c r="I148" i="11"/>
  <c r="J148" i="11"/>
  <c r="K148" i="11"/>
  <c r="L148" i="11"/>
  <c r="M148" i="11"/>
  <c r="H149" i="11"/>
  <c r="I149" i="11"/>
  <c r="J149" i="11"/>
  <c r="K149" i="11"/>
  <c r="L149" i="11"/>
  <c r="M149" i="11"/>
  <c r="H150" i="11"/>
  <c r="I150" i="11"/>
  <c r="J150" i="11"/>
  <c r="K150" i="11"/>
  <c r="L150" i="11"/>
  <c r="M150" i="11"/>
  <c r="H151" i="11"/>
  <c r="I151" i="11"/>
  <c r="J151" i="11"/>
  <c r="K151" i="11"/>
  <c r="L151" i="11"/>
  <c r="M151" i="11"/>
  <c r="H152" i="11"/>
  <c r="I152" i="11"/>
  <c r="J152" i="11"/>
  <c r="K152" i="11"/>
  <c r="L152" i="11"/>
  <c r="M152" i="11"/>
  <c r="H153" i="11"/>
  <c r="I153" i="11"/>
  <c r="J153" i="11"/>
  <c r="K153" i="11"/>
  <c r="L153" i="11"/>
  <c r="M153" i="11"/>
  <c r="H154" i="11"/>
  <c r="I154" i="11"/>
  <c r="J154" i="11"/>
  <c r="K154" i="11"/>
  <c r="L154" i="11"/>
  <c r="M154" i="11"/>
  <c r="H155" i="11"/>
  <c r="I155" i="11"/>
  <c r="J155" i="11"/>
  <c r="K155" i="11"/>
  <c r="L155" i="11"/>
  <c r="M155" i="11"/>
  <c r="H156" i="11"/>
  <c r="I156" i="11"/>
  <c r="J156" i="11"/>
  <c r="K156" i="11"/>
  <c r="L156" i="11"/>
  <c r="M156" i="11"/>
  <c r="H157" i="11"/>
  <c r="I157" i="11"/>
  <c r="J157" i="11"/>
  <c r="K157" i="11"/>
  <c r="L157" i="11"/>
  <c r="M157" i="11"/>
  <c r="H158" i="11"/>
  <c r="I158" i="11"/>
  <c r="J158" i="11"/>
  <c r="K158" i="11"/>
  <c r="L158" i="11"/>
  <c r="M158" i="11"/>
  <c r="H159" i="11"/>
  <c r="I159" i="11"/>
  <c r="J159" i="11"/>
  <c r="K159" i="11"/>
  <c r="L159" i="11"/>
  <c r="M159" i="11"/>
  <c r="H160" i="11"/>
  <c r="I160" i="11"/>
  <c r="J160" i="11"/>
  <c r="K160" i="11"/>
  <c r="L160" i="11"/>
  <c r="M160" i="11"/>
  <c r="H161" i="11"/>
  <c r="I161" i="11"/>
  <c r="J161" i="11"/>
  <c r="K161" i="11"/>
  <c r="L161" i="11"/>
  <c r="M161" i="11"/>
  <c r="H162" i="11"/>
  <c r="I162" i="11"/>
  <c r="J162" i="11"/>
  <c r="K162" i="11"/>
  <c r="L162" i="11"/>
  <c r="M162" i="11"/>
  <c r="H163" i="11"/>
  <c r="I163" i="11"/>
  <c r="J163" i="11"/>
  <c r="K163" i="11"/>
  <c r="L163" i="11"/>
  <c r="M163" i="11"/>
  <c r="H164" i="11"/>
  <c r="I164" i="11"/>
  <c r="J164" i="11"/>
  <c r="K164" i="11"/>
  <c r="L164" i="11"/>
  <c r="M164" i="11"/>
  <c r="H165" i="11"/>
  <c r="I165" i="11"/>
  <c r="J165" i="11"/>
  <c r="K165" i="11"/>
  <c r="L165" i="11"/>
  <c r="M165" i="11"/>
  <c r="H166" i="11"/>
  <c r="I166" i="11"/>
  <c r="J166" i="11"/>
  <c r="K166" i="11"/>
  <c r="L166" i="11"/>
  <c r="M166" i="11"/>
  <c r="H167" i="11"/>
  <c r="I167" i="11"/>
  <c r="J167" i="11"/>
  <c r="K167" i="11"/>
  <c r="L167" i="11"/>
  <c r="M167" i="11"/>
  <c r="H168" i="11"/>
  <c r="I168" i="11"/>
  <c r="J168" i="11"/>
  <c r="K168" i="11"/>
  <c r="L168" i="11"/>
  <c r="M168" i="11"/>
  <c r="I5" i="11"/>
  <c r="J5" i="11"/>
  <c r="K5" i="11"/>
  <c r="L5" i="11"/>
  <c r="M5" i="11"/>
  <c r="H5" i="11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O82" i="10"/>
  <c r="O83" i="10"/>
  <c r="O84" i="10"/>
  <c r="O85" i="10"/>
  <c r="O86" i="10"/>
  <c r="O87" i="10"/>
  <c r="O88" i="10"/>
  <c r="O89" i="10"/>
  <c r="O90" i="10"/>
  <c r="O91" i="10"/>
  <c r="O92" i="10"/>
  <c r="O93" i="10"/>
  <c r="O94" i="10"/>
  <c r="O95" i="10"/>
  <c r="O96" i="10"/>
  <c r="O97" i="10"/>
  <c r="O98" i="10"/>
  <c r="O99" i="10"/>
  <c r="O100" i="10"/>
  <c r="O101" i="10"/>
  <c r="O102" i="10"/>
  <c r="O103" i="10"/>
  <c r="O104" i="10"/>
  <c r="O105" i="10"/>
  <c r="O106" i="10"/>
  <c r="O107" i="10"/>
  <c r="O108" i="10"/>
  <c r="O109" i="10"/>
  <c r="O4" i="10"/>
  <c r="H5" i="10"/>
  <c r="W28" i="10" s="1"/>
  <c r="I5" i="10"/>
  <c r="J5" i="10"/>
  <c r="K5" i="10"/>
  <c r="L5" i="10"/>
  <c r="M5" i="10"/>
  <c r="H6" i="10"/>
  <c r="I6" i="10"/>
  <c r="J6" i="10"/>
  <c r="K6" i="10"/>
  <c r="L6" i="10"/>
  <c r="M6" i="10"/>
  <c r="H7" i="10"/>
  <c r="I7" i="10"/>
  <c r="J7" i="10"/>
  <c r="K7" i="10"/>
  <c r="L7" i="10"/>
  <c r="M7" i="10"/>
  <c r="H8" i="10"/>
  <c r="I8" i="10"/>
  <c r="J8" i="10"/>
  <c r="K8" i="10"/>
  <c r="L8" i="10"/>
  <c r="M8" i="10"/>
  <c r="H9" i="10"/>
  <c r="I9" i="10"/>
  <c r="J9" i="10"/>
  <c r="K9" i="10"/>
  <c r="L9" i="10"/>
  <c r="M9" i="10"/>
  <c r="H10" i="10"/>
  <c r="I10" i="10"/>
  <c r="J10" i="10"/>
  <c r="K10" i="10"/>
  <c r="L10" i="10"/>
  <c r="M10" i="10"/>
  <c r="H11" i="10"/>
  <c r="I11" i="10"/>
  <c r="J11" i="10"/>
  <c r="K11" i="10"/>
  <c r="L11" i="10"/>
  <c r="M11" i="10"/>
  <c r="H12" i="10"/>
  <c r="I12" i="10"/>
  <c r="J12" i="10"/>
  <c r="K12" i="10"/>
  <c r="L12" i="10"/>
  <c r="M12" i="10"/>
  <c r="H13" i="10"/>
  <c r="I13" i="10"/>
  <c r="J13" i="10"/>
  <c r="K13" i="10"/>
  <c r="L13" i="10"/>
  <c r="M13" i="10"/>
  <c r="H14" i="10"/>
  <c r="I14" i="10"/>
  <c r="J14" i="10"/>
  <c r="K14" i="10"/>
  <c r="L14" i="10"/>
  <c r="M14" i="10"/>
  <c r="H15" i="10"/>
  <c r="I15" i="10"/>
  <c r="J15" i="10"/>
  <c r="K15" i="10"/>
  <c r="L15" i="10"/>
  <c r="M15" i="10"/>
  <c r="H16" i="10"/>
  <c r="I16" i="10"/>
  <c r="J16" i="10"/>
  <c r="K16" i="10"/>
  <c r="L16" i="10"/>
  <c r="M16" i="10"/>
  <c r="H17" i="10"/>
  <c r="I17" i="10"/>
  <c r="J17" i="10"/>
  <c r="K17" i="10"/>
  <c r="L17" i="10"/>
  <c r="M17" i="10"/>
  <c r="H18" i="10"/>
  <c r="I18" i="10"/>
  <c r="J18" i="10"/>
  <c r="K18" i="10"/>
  <c r="L18" i="10"/>
  <c r="M18" i="10"/>
  <c r="H19" i="10"/>
  <c r="I19" i="10"/>
  <c r="J19" i="10"/>
  <c r="K19" i="10"/>
  <c r="L19" i="10"/>
  <c r="M19" i="10"/>
  <c r="H20" i="10"/>
  <c r="I20" i="10"/>
  <c r="J20" i="10"/>
  <c r="K20" i="10"/>
  <c r="L20" i="10"/>
  <c r="M20" i="10"/>
  <c r="H21" i="10"/>
  <c r="I21" i="10"/>
  <c r="J21" i="10"/>
  <c r="K21" i="10"/>
  <c r="L21" i="10"/>
  <c r="M21" i="10"/>
  <c r="H22" i="10"/>
  <c r="I22" i="10"/>
  <c r="J22" i="10"/>
  <c r="K22" i="10"/>
  <c r="L22" i="10"/>
  <c r="M22" i="10"/>
  <c r="H23" i="10"/>
  <c r="I23" i="10"/>
  <c r="J23" i="10"/>
  <c r="K23" i="10"/>
  <c r="L23" i="10"/>
  <c r="M23" i="10"/>
  <c r="H24" i="10"/>
  <c r="I24" i="10"/>
  <c r="J24" i="10"/>
  <c r="K24" i="10"/>
  <c r="L24" i="10"/>
  <c r="M24" i="10"/>
  <c r="H25" i="10"/>
  <c r="I25" i="10"/>
  <c r="J25" i="10"/>
  <c r="K25" i="10"/>
  <c r="L25" i="10"/>
  <c r="M25" i="10"/>
  <c r="H26" i="10"/>
  <c r="I26" i="10"/>
  <c r="J26" i="10"/>
  <c r="K26" i="10"/>
  <c r="L26" i="10"/>
  <c r="M26" i="10"/>
  <c r="H27" i="10"/>
  <c r="I27" i="10"/>
  <c r="J27" i="10"/>
  <c r="K27" i="10"/>
  <c r="L27" i="10"/>
  <c r="M27" i="10"/>
  <c r="H28" i="10"/>
  <c r="I28" i="10"/>
  <c r="J28" i="10"/>
  <c r="K28" i="10"/>
  <c r="L28" i="10"/>
  <c r="M28" i="10"/>
  <c r="H29" i="10"/>
  <c r="I29" i="10"/>
  <c r="J29" i="10"/>
  <c r="K29" i="10"/>
  <c r="L29" i="10"/>
  <c r="M29" i="10"/>
  <c r="H30" i="10"/>
  <c r="I30" i="10"/>
  <c r="J30" i="10"/>
  <c r="K30" i="10"/>
  <c r="L30" i="10"/>
  <c r="M30" i="10"/>
  <c r="H31" i="10"/>
  <c r="I31" i="10"/>
  <c r="J31" i="10"/>
  <c r="K31" i="10"/>
  <c r="L31" i="10"/>
  <c r="M31" i="10"/>
  <c r="H32" i="10"/>
  <c r="I32" i="10"/>
  <c r="J32" i="10"/>
  <c r="K32" i="10"/>
  <c r="L32" i="10"/>
  <c r="M32" i="10"/>
  <c r="H33" i="10"/>
  <c r="I33" i="10"/>
  <c r="J33" i="10"/>
  <c r="K33" i="10"/>
  <c r="L33" i="10"/>
  <c r="M33" i="10"/>
  <c r="H34" i="10"/>
  <c r="I34" i="10"/>
  <c r="J34" i="10"/>
  <c r="K34" i="10"/>
  <c r="L34" i="10"/>
  <c r="M34" i="10"/>
  <c r="H35" i="10"/>
  <c r="I35" i="10"/>
  <c r="J35" i="10"/>
  <c r="K35" i="10"/>
  <c r="L35" i="10"/>
  <c r="M35" i="10"/>
  <c r="H36" i="10"/>
  <c r="I36" i="10"/>
  <c r="J36" i="10"/>
  <c r="K36" i="10"/>
  <c r="L36" i="10"/>
  <c r="M36" i="10"/>
  <c r="H37" i="10"/>
  <c r="I37" i="10"/>
  <c r="J37" i="10"/>
  <c r="K37" i="10"/>
  <c r="L37" i="10"/>
  <c r="M37" i="10"/>
  <c r="H38" i="10"/>
  <c r="I38" i="10"/>
  <c r="J38" i="10"/>
  <c r="K38" i="10"/>
  <c r="L38" i="10"/>
  <c r="M38" i="10"/>
  <c r="H39" i="10"/>
  <c r="I39" i="10"/>
  <c r="J39" i="10"/>
  <c r="K39" i="10"/>
  <c r="L39" i="10"/>
  <c r="M39" i="10"/>
  <c r="H40" i="10"/>
  <c r="I40" i="10"/>
  <c r="J40" i="10"/>
  <c r="K40" i="10"/>
  <c r="L40" i="10"/>
  <c r="M40" i="10"/>
  <c r="H41" i="10"/>
  <c r="I41" i="10"/>
  <c r="J41" i="10"/>
  <c r="K41" i="10"/>
  <c r="L41" i="10"/>
  <c r="M41" i="10"/>
  <c r="H42" i="10"/>
  <c r="I42" i="10"/>
  <c r="J42" i="10"/>
  <c r="K42" i="10"/>
  <c r="L42" i="10"/>
  <c r="M42" i="10"/>
  <c r="H43" i="10"/>
  <c r="I43" i="10"/>
  <c r="J43" i="10"/>
  <c r="K43" i="10"/>
  <c r="L43" i="10"/>
  <c r="M43" i="10"/>
  <c r="H44" i="10"/>
  <c r="I44" i="10"/>
  <c r="J44" i="10"/>
  <c r="K44" i="10"/>
  <c r="L44" i="10"/>
  <c r="M44" i="10"/>
  <c r="H45" i="10"/>
  <c r="I45" i="10"/>
  <c r="J45" i="10"/>
  <c r="K45" i="10"/>
  <c r="L45" i="10"/>
  <c r="M45" i="10"/>
  <c r="H46" i="10"/>
  <c r="I46" i="10"/>
  <c r="J46" i="10"/>
  <c r="K46" i="10"/>
  <c r="L46" i="10"/>
  <c r="M46" i="10"/>
  <c r="H47" i="10"/>
  <c r="I47" i="10"/>
  <c r="J47" i="10"/>
  <c r="K47" i="10"/>
  <c r="L47" i="10"/>
  <c r="M47" i="10"/>
  <c r="H48" i="10"/>
  <c r="I48" i="10"/>
  <c r="J48" i="10"/>
  <c r="K48" i="10"/>
  <c r="L48" i="10"/>
  <c r="M48" i="10"/>
  <c r="H49" i="10"/>
  <c r="I49" i="10"/>
  <c r="J49" i="10"/>
  <c r="K49" i="10"/>
  <c r="L49" i="10"/>
  <c r="M49" i="10"/>
  <c r="H50" i="10"/>
  <c r="I50" i="10"/>
  <c r="J50" i="10"/>
  <c r="K50" i="10"/>
  <c r="L50" i="10"/>
  <c r="M50" i="10"/>
  <c r="H51" i="10"/>
  <c r="I51" i="10"/>
  <c r="J51" i="10"/>
  <c r="K51" i="10"/>
  <c r="L51" i="10"/>
  <c r="M51" i="10"/>
  <c r="H52" i="10"/>
  <c r="I52" i="10"/>
  <c r="J52" i="10"/>
  <c r="K52" i="10"/>
  <c r="L52" i="10"/>
  <c r="M52" i="10"/>
  <c r="H53" i="10"/>
  <c r="I53" i="10"/>
  <c r="J53" i="10"/>
  <c r="K53" i="10"/>
  <c r="L53" i="10"/>
  <c r="M53" i="10"/>
  <c r="H54" i="10"/>
  <c r="I54" i="10"/>
  <c r="J54" i="10"/>
  <c r="K54" i="10"/>
  <c r="L54" i="10"/>
  <c r="M54" i="10"/>
  <c r="H55" i="10"/>
  <c r="I55" i="10"/>
  <c r="J55" i="10"/>
  <c r="K55" i="10"/>
  <c r="L55" i="10"/>
  <c r="M55" i="10"/>
  <c r="H56" i="10"/>
  <c r="I56" i="10"/>
  <c r="J56" i="10"/>
  <c r="K56" i="10"/>
  <c r="L56" i="10"/>
  <c r="M56" i="10"/>
  <c r="H57" i="10"/>
  <c r="I57" i="10"/>
  <c r="J57" i="10"/>
  <c r="K57" i="10"/>
  <c r="L57" i="10"/>
  <c r="M57" i="10"/>
  <c r="H58" i="10"/>
  <c r="I58" i="10"/>
  <c r="J58" i="10"/>
  <c r="K58" i="10"/>
  <c r="L58" i="10"/>
  <c r="M58" i="10"/>
  <c r="H59" i="10"/>
  <c r="I59" i="10"/>
  <c r="J59" i="10"/>
  <c r="K59" i="10"/>
  <c r="L59" i="10"/>
  <c r="M59" i="10"/>
  <c r="H60" i="10"/>
  <c r="I60" i="10"/>
  <c r="J60" i="10"/>
  <c r="K60" i="10"/>
  <c r="L60" i="10"/>
  <c r="M60" i="10"/>
  <c r="H61" i="10"/>
  <c r="I61" i="10"/>
  <c r="J61" i="10"/>
  <c r="K61" i="10"/>
  <c r="L61" i="10"/>
  <c r="M61" i="10"/>
  <c r="H62" i="10"/>
  <c r="I62" i="10"/>
  <c r="J62" i="10"/>
  <c r="K62" i="10"/>
  <c r="L62" i="10"/>
  <c r="M62" i="10"/>
  <c r="H63" i="10"/>
  <c r="I63" i="10"/>
  <c r="J63" i="10"/>
  <c r="K63" i="10"/>
  <c r="L63" i="10"/>
  <c r="M63" i="10"/>
  <c r="H64" i="10"/>
  <c r="I64" i="10"/>
  <c r="J64" i="10"/>
  <c r="K64" i="10"/>
  <c r="L64" i="10"/>
  <c r="M64" i="10"/>
  <c r="H65" i="10"/>
  <c r="I65" i="10"/>
  <c r="J65" i="10"/>
  <c r="K65" i="10"/>
  <c r="L65" i="10"/>
  <c r="M65" i="10"/>
  <c r="H66" i="10"/>
  <c r="I66" i="10"/>
  <c r="J66" i="10"/>
  <c r="K66" i="10"/>
  <c r="L66" i="10"/>
  <c r="M66" i="10"/>
  <c r="H67" i="10"/>
  <c r="I67" i="10"/>
  <c r="J67" i="10"/>
  <c r="K67" i="10"/>
  <c r="L67" i="10"/>
  <c r="M67" i="10"/>
  <c r="H68" i="10"/>
  <c r="I68" i="10"/>
  <c r="J68" i="10"/>
  <c r="K68" i="10"/>
  <c r="L68" i="10"/>
  <c r="M68" i="10"/>
  <c r="H69" i="10"/>
  <c r="I69" i="10"/>
  <c r="J69" i="10"/>
  <c r="K69" i="10"/>
  <c r="L69" i="10"/>
  <c r="M69" i="10"/>
  <c r="H70" i="10"/>
  <c r="I70" i="10"/>
  <c r="J70" i="10"/>
  <c r="K70" i="10"/>
  <c r="L70" i="10"/>
  <c r="M70" i="10"/>
  <c r="H71" i="10"/>
  <c r="I71" i="10"/>
  <c r="J71" i="10"/>
  <c r="K71" i="10"/>
  <c r="L71" i="10"/>
  <c r="M71" i="10"/>
  <c r="H72" i="10"/>
  <c r="I72" i="10"/>
  <c r="J72" i="10"/>
  <c r="K72" i="10"/>
  <c r="L72" i="10"/>
  <c r="M72" i="10"/>
  <c r="H73" i="10"/>
  <c r="I73" i="10"/>
  <c r="J73" i="10"/>
  <c r="K73" i="10"/>
  <c r="L73" i="10"/>
  <c r="M73" i="10"/>
  <c r="H74" i="10"/>
  <c r="I74" i="10"/>
  <c r="J74" i="10"/>
  <c r="K74" i="10"/>
  <c r="L74" i="10"/>
  <c r="M74" i="10"/>
  <c r="H75" i="10"/>
  <c r="I75" i="10"/>
  <c r="J75" i="10"/>
  <c r="K75" i="10"/>
  <c r="L75" i="10"/>
  <c r="M75" i="10"/>
  <c r="H76" i="10"/>
  <c r="I76" i="10"/>
  <c r="J76" i="10"/>
  <c r="K76" i="10"/>
  <c r="L76" i="10"/>
  <c r="M76" i="10"/>
  <c r="H77" i="10"/>
  <c r="I77" i="10"/>
  <c r="J77" i="10"/>
  <c r="K77" i="10"/>
  <c r="L77" i="10"/>
  <c r="M77" i="10"/>
  <c r="H78" i="10"/>
  <c r="I78" i="10"/>
  <c r="J78" i="10"/>
  <c r="K78" i="10"/>
  <c r="L78" i="10"/>
  <c r="M78" i="10"/>
  <c r="H79" i="10"/>
  <c r="I79" i="10"/>
  <c r="J79" i="10"/>
  <c r="K79" i="10"/>
  <c r="L79" i="10"/>
  <c r="M79" i="10"/>
  <c r="H80" i="10"/>
  <c r="I80" i="10"/>
  <c r="J80" i="10"/>
  <c r="K80" i="10"/>
  <c r="L80" i="10"/>
  <c r="M80" i="10"/>
  <c r="H81" i="10"/>
  <c r="I81" i="10"/>
  <c r="J81" i="10"/>
  <c r="K81" i="10"/>
  <c r="L81" i="10"/>
  <c r="M81" i="10"/>
  <c r="H82" i="10"/>
  <c r="I82" i="10"/>
  <c r="J82" i="10"/>
  <c r="K82" i="10"/>
  <c r="L82" i="10"/>
  <c r="M82" i="10"/>
  <c r="H83" i="10"/>
  <c r="I83" i="10"/>
  <c r="J83" i="10"/>
  <c r="K83" i="10"/>
  <c r="L83" i="10"/>
  <c r="M83" i="10"/>
  <c r="H84" i="10"/>
  <c r="I84" i="10"/>
  <c r="J84" i="10"/>
  <c r="K84" i="10"/>
  <c r="L84" i="10"/>
  <c r="M84" i="10"/>
  <c r="H85" i="10"/>
  <c r="I85" i="10"/>
  <c r="J85" i="10"/>
  <c r="K85" i="10"/>
  <c r="L85" i="10"/>
  <c r="M85" i="10"/>
  <c r="H86" i="10"/>
  <c r="I86" i="10"/>
  <c r="J86" i="10"/>
  <c r="K86" i="10"/>
  <c r="L86" i="10"/>
  <c r="M86" i="10"/>
  <c r="H87" i="10"/>
  <c r="I87" i="10"/>
  <c r="J87" i="10"/>
  <c r="K87" i="10"/>
  <c r="L87" i="10"/>
  <c r="M87" i="10"/>
  <c r="H88" i="10"/>
  <c r="I88" i="10"/>
  <c r="J88" i="10"/>
  <c r="K88" i="10"/>
  <c r="L88" i="10"/>
  <c r="M88" i="10"/>
  <c r="H89" i="10"/>
  <c r="I89" i="10"/>
  <c r="J89" i="10"/>
  <c r="K89" i="10"/>
  <c r="L89" i="10"/>
  <c r="M89" i="10"/>
  <c r="H90" i="10"/>
  <c r="I90" i="10"/>
  <c r="J90" i="10"/>
  <c r="K90" i="10"/>
  <c r="L90" i="10"/>
  <c r="M90" i="10"/>
  <c r="H91" i="10"/>
  <c r="I91" i="10"/>
  <c r="J91" i="10"/>
  <c r="K91" i="10"/>
  <c r="L91" i="10"/>
  <c r="M91" i="10"/>
  <c r="H92" i="10"/>
  <c r="I92" i="10"/>
  <c r="J92" i="10"/>
  <c r="K92" i="10"/>
  <c r="L92" i="10"/>
  <c r="M92" i="10"/>
  <c r="H93" i="10"/>
  <c r="I93" i="10"/>
  <c r="J93" i="10"/>
  <c r="K93" i="10"/>
  <c r="L93" i="10"/>
  <c r="M93" i="10"/>
  <c r="H94" i="10"/>
  <c r="I94" i="10"/>
  <c r="J94" i="10"/>
  <c r="K94" i="10"/>
  <c r="L94" i="10"/>
  <c r="M94" i="10"/>
  <c r="H95" i="10"/>
  <c r="I95" i="10"/>
  <c r="J95" i="10"/>
  <c r="K95" i="10"/>
  <c r="L95" i="10"/>
  <c r="M95" i="10"/>
  <c r="H96" i="10"/>
  <c r="I96" i="10"/>
  <c r="J96" i="10"/>
  <c r="K96" i="10"/>
  <c r="L96" i="10"/>
  <c r="M96" i="10"/>
  <c r="H97" i="10"/>
  <c r="I97" i="10"/>
  <c r="J97" i="10"/>
  <c r="K97" i="10"/>
  <c r="L97" i="10"/>
  <c r="M97" i="10"/>
  <c r="H98" i="10"/>
  <c r="I98" i="10"/>
  <c r="J98" i="10"/>
  <c r="K98" i="10"/>
  <c r="L98" i="10"/>
  <c r="M98" i="10"/>
  <c r="H99" i="10"/>
  <c r="I99" i="10"/>
  <c r="J99" i="10"/>
  <c r="K99" i="10"/>
  <c r="L99" i="10"/>
  <c r="M99" i="10"/>
  <c r="H100" i="10"/>
  <c r="I100" i="10"/>
  <c r="J100" i="10"/>
  <c r="K100" i="10"/>
  <c r="L100" i="10"/>
  <c r="M100" i="10"/>
  <c r="H101" i="10"/>
  <c r="I101" i="10"/>
  <c r="J101" i="10"/>
  <c r="K101" i="10"/>
  <c r="L101" i="10"/>
  <c r="M101" i="10"/>
  <c r="H102" i="10"/>
  <c r="I102" i="10"/>
  <c r="J102" i="10"/>
  <c r="K102" i="10"/>
  <c r="L102" i="10"/>
  <c r="M102" i="10"/>
  <c r="H103" i="10"/>
  <c r="I103" i="10"/>
  <c r="J103" i="10"/>
  <c r="K103" i="10"/>
  <c r="L103" i="10"/>
  <c r="M103" i="10"/>
  <c r="H104" i="10"/>
  <c r="I104" i="10"/>
  <c r="J104" i="10"/>
  <c r="K104" i="10"/>
  <c r="L104" i="10"/>
  <c r="M104" i="10"/>
  <c r="H105" i="10"/>
  <c r="I105" i="10"/>
  <c r="J105" i="10"/>
  <c r="K105" i="10"/>
  <c r="L105" i="10"/>
  <c r="M105" i="10"/>
  <c r="H106" i="10"/>
  <c r="I106" i="10"/>
  <c r="J106" i="10"/>
  <c r="K106" i="10"/>
  <c r="L106" i="10"/>
  <c r="M106" i="10"/>
  <c r="H107" i="10"/>
  <c r="I107" i="10"/>
  <c r="J107" i="10"/>
  <c r="K107" i="10"/>
  <c r="L107" i="10"/>
  <c r="M107" i="10"/>
  <c r="H108" i="10"/>
  <c r="I108" i="10"/>
  <c r="J108" i="10"/>
  <c r="K108" i="10"/>
  <c r="L108" i="10"/>
  <c r="M108" i="10"/>
  <c r="H109" i="10"/>
  <c r="I109" i="10"/>
  <c r="J109" i="10"/>
  <c r="K109" i="10"/>
  <c r="L109" i="10"/>
  <c r="M109" i="10"/>
  <c r="I4" i="10"/>
  <c r="J4" i="10"/>
  <c r="K4" i="10"/>
  <c r="L4" i="10"/>
  <c r="M4" i="10"/>
  <c r="H4" i="10"/>
  <c r="W104" i="10" l="1"/>
  <c r="W48" i="10"/>
  <c r="W5" i="10"/>
  <c r="W72" i="10"/>
  <c r="W40" i="10"/>
  <c r="W20" i="10"/>
  <c r="W12" i="10"/>
  <c r="W96" i="10"/>
  <c r="W88" i="10"/>
  <c r="W80" i="10"/>
  <c r="W64" i="10"/>
  <c r="W56" i="10"/>
  <c r="W103" i="10"/>
  <c r="W95" i="10"/>
  <c r="W87" i="10"/>
  <c r="W79" i="10"/>
  <c r="W71" i="10"/>
  <c r="W63" i="10"/>
  <c r="W55" i="10"/>
  <c r="W47" i="10"/>
  <c r="W39" i="10"/>
  <c r="W24" i="10"/>
  <c r="W8" i="10"/>
  <c r="W100" i="10"/>
  <c r="W92" i="10"/>
  <c r="W84" i="10"/>
  <c r="W76" i="10"/>
  <c r="W68" i="10"/>
  <c r="W60" i="10"/>
  <c r="W52" i="10"/>
  <c r="W44" i="10"/>
  <c r="W36" i="10"/>
  <c r="W7" i="10"/>
  <c r="W11" i="10"/>
  <c r="W15" i="10"/>
  <c r="W19" i="10"/>
  <c r="W23" i="10"/>
  <c r="W27" i="10"/>
  <c r="W31" i="10"/>
  <c r="W35" i="10"/>
  <c r="W99" i="10"/>
  <c r="W91" i="10"/>
  <c r="W83" i="10"/>
  <c r="W75" i="10"/>
  <c r="W67" i="10"/>
  <c r="W59" i="10"/>
  <c r="W51" i="10"/>
  <c r="W43" i="10"/>
  <c r="W32" i="10"/>
  <c r="W16" i="10"/>
  <c r="W4" i="10"/>
  <c r="W102" i="10"/>
  <c r="W98" i="10"/>
  <c r="W94" i="10"/>
  <c r="W90" i="10"/>
  <c r="W86" i="10"/>
  <c r="W82" i="10"/>
  <c r="W78" i="10"/>
  <c r="W74" i="10"/>
  <c r="W70" i="10"/>
  <c r="W66" i="10"/>
  <c r="W62" i="10"/>
  <c r="W58" i="10"/>
  <c r="W54" i="10"/>
  <c r="W50" i="10"/>
  <c r="W46" i="10"/>
  <c r="W42" i="10"/>
  <c r="W38" i="10"/>
  <c r="W34" i="10"/>
  <c r="W30" i="10"/>
  <c r="W26" i="10"/>
  <c r="W22" i="10"/>
  <c r="W18" i="10"/>
  <c r="W14" i="10"/>
  <c r="W10" i="10"/>
  <c r="W6" i="10"/>
  <c r="W105" i="10"/>
  <c r="W101" i="10"/>
  <c r="W97" i="10"/>
  <c r="W93" i="10"/>
  <c r="W89" i="10"/>
  <c r="W85" i="10"/>
  <c r="W81" i="10"/>
  <c r="W77" i="10"/>
  <c r="W73" i="10"/>
  <c r="W69" i="10"/>
  <c r="W65" i="10"/>
  <c r="W61" i="10"/>
  <c r="W57" i="10"/>
  <c r="W53" i="10"/>
  <c r="W49" i="10"/>
  <c r="W45" i="10"/>
  <c r="W41" i="10"/>
  <c r="W37" i="10"/>
  <c r="W33" i="10"/>
  <c r="W29" i="10"/>
  <c r="W25" i="10"/>
  <c r="W21" i="10"/>
  <c r="W17" i="10"/>
  <c r="W13" i="10"/>
  <c r="W9" i="10"/>
  <c r="AK5" i="8"/>
  <c r="AL5" i="8"/>
  <c r="AM5" i="8"/>
  <c r="AN5" i="8"/>
  <c r="AO5" i="8"/>
  <c r="AP5" i="8"/>
  <c r="AK6" i="8"/>
  <c r="AL6" i="8"/>
  <c r="AM6" i="8"/>
  <c r="AN6" i="8"/>
  <c r="AO6" i="8"/>
  <c r="AP6" i="8"/>
  <c r="AK7" i="8"/>
  <c r="AL7" i="8"/>
  <c r="AM7" i="8"/>
  <c r="AN7" i="8"/>
  <c r="AO7" i="8"/>
  <c r="AP7" i="8"/>
  <c r="AK8" i="8"/>
  <c r="AL8" i="8"/>
  <c r="AM8" i="8"/>
  <c r="AN8" i="8"/>
  <c r="AO8" i="8"/>
  <c r="AP8" i="8"/>
  <c r="AK9" i="8"/>
  <c r="AL9" i="8"/>
  <c r="AM9" i="8"/>
  <c r="AN9" i="8"/>
  <c r="AO9" i="8"/>
  <c r="AP9" i="8"/>
  <c r="AK10" i="8"/>
  <c r="AL10" i="8"/>
  <c r="AM10" i="8"/>
  <c r="AN10" i="8"/>
  <c r="AO10" i="8"/>
  <c r="AP10" i="8"/>
  <c r="AK11" i="8"/>
  <c r="AL11" i="8"/>
  <c r="AM11" i="8"/>
  <c r="AN11" i="8"/>
  <c r="AO11" i="8"/>
  <c r="AP11" i="8"/>
  <c r="AK12" i="8"/>
  <c r="AL12" i="8"/>
  <c r="AM12" i="8"/>
  <c r="AN12" i="8"/>
  <c r="AO12" i="8"/>
  <c r="AP12" i="8"/>
  <c r="AK13" i="8"/>
  <c r="AL13" i="8"/>
  <c r="AM13" i="8"/>
  <c r="AN13" i="8"/>
  <c r="AO13" i="8"/>
  <c r="AP13" i="8"/>
  <c r="AK14" i="8"/>
  <c r="AL14" i="8"/>
  <c r="AM14" i="8"/>
  <c r="AN14" i="8"/>
  <c r="AO14" i="8"/>
  <c r="AP14" i="8"/>
  <c r="AK15" i="8"/>
  <c r="AL15" i="8"/>
  <c r="AM15" i="8"/>
  <c r="AN15" i="8"/>
  <c r="AO15" i="8"/>
  <c r="AP15" i="8"/>
  <c r="AK16" i="8"/>
  <c r="AL16" i="8"/>
  <c r="AM16" i="8"/>
  <c r="AN16" i="8"/>
  <c r="AO16" i="8"/>
  <c r="AP16" i="8"/>
  <c r="AK17" i="8"/>
  <c r="AL17" i="8"/>
  <c r="AM17" i="8"/>
  <c r="AN17" i="8"/>
  <c r="AO17" i="8"/>
  <c r="AP17" i="8"/>
  <c r="AK18" i="8"/>
  <c r="AL18" i="8"/>
  <c r="AM18" i="8"/>
  <c r="AN18" i="8"/>
  <c r="AO18" i="8"/>
  <c r="AP18" i="8"/>
  <c r="AK19" i="8"/>
  <c r="AL19" i="8"/>
  <c r="AM19" i="8"/>
  <c r="AN19" i="8"/>
  <c r="AO19" i="8"/>
  <c r="AP19" i="8"/>
  <c r="AK20" i="8"/>
  <c r="AL20" i="8"/>
  <c r="AM20" i="8"/>
  <c r="AN20" i="8"/>
  <c r="AO20" i="8"/>
  <c r="AP20" i="8"/>
  <c r="AK21" i="8"/>
  <c r="AL21" i="8"/>
  <c r="AM21" i="8"/>
  <c r="AN21" i="8"/>
  <c r="AO21" i="8"/>
  <c r="AP21" i="8"/>
  <c r="AK22" i="8"/>
  <c r="AL22" i="8"/>
  <c r="AM22" i="8"/>
  <c r="AN22" i="8"/>
  <c r="AO22" i="8"/>
  <c r="AP22" i="8"/>
  <c r="AK23" i="8"/>
  <c r="AL23" i="8"/>
  <c r="AM23" i="8"/>
  <c r="AN23" i="8"/>
  <c r="AO23" i="8"/>
  <c r="AP23" i="8"/>
  <c r="AK24" i="8"/>
  <c r="AL24" i="8"/>
  <c r="AM24" i="8"/>
  <c r="AN24" i="8"/>
  <c r="AO24" i="8"/>
  <c r="AP24" i="8"/>
  <c r="AK25" i="8"/>
  <c r="AL25" i="8"/>
  <c r="AM25" i="8"/>
  <c r="AN25" i="8"/>
  <c r="AO25" i="8"/>
  <c r="AP25" i="8"/>
  <c r="AK26" i="8"/>
  <c r="AL26" i="8"/>
  <c r="AM26" i="8"/>
  <c r="AN26" i="8"/>
  <c r="AO26" i="8"/>
  <c r="AP26" i="8"/>
  <c r="AK27" i="8"/>
  <c r="AL27" i="8"/>
  <c r="AM27" i="8"/>
  <c r="AN27" i="8"/>
  <c r="AO27" i="8"/>
  <c r="AP27" i="8"/>
  <c r="AK28" i="8"/>
  <c r="AL28" i="8"/>
  <c r="AM28" i="8"/>
  <c r="AN28" i="8"/>
  <c r="AO28" i="8"/>
  <c r="AP28" i="8"/>
  <c r="AK29" i="8"/>
  <c r="AL29" i="8"/>
  <c r="AM29" i="8"/>
  <c r="AN29" i="8"/>
  <c r="AO29" i="8"/>
  <c r="AP29" i="8"/>
  <c r="AK30" i="8"/>
  <c r="AL30" i="8"/>
  <c r="AM30" i="8"/>
  <c r="AN30" i="8"/>
  <c r="AO30" i="8"/>
  <c r="AP30" i="8"/>
  <c r="AK31" i="8"/>
  <c r="AL31" i="8"/>
  <c r="AM31" i="8"/>
  <c r="AN31" i="8"/>
  <c r="AO31" i="8"/>
  <c r="AP31" i="8"/>
  <c r="AK32" i="8"/>
  <c r="AL32" i="8"/>
  <c r="AM32" i="8"/>
  <c r="AN32" i="8"/>
  <c r="AO32" i="8"/>
  <c r="AP32" i="8"/>
  <c r="AK33" i="8"/>
  <c r="AL33" i="8"/>
  <c r="AM33" i="8"/>
  <c r="AN33" i="8"/>
  <c r="AO33" i="8"/>
  <c r="AP33" i="8"/>
  <c r="AK34" i="8"/>
  <c r="AL34" i="8"/>
  <c r="AM34" i="8"/>
  <c r="AN34" i="8"/>
  <c r="AO34" i="8"/>
  <c r="AP34" i="8"/>
  <c r="AK35" i="8"/>
  <c r="AL35" i="8"/>
  <c r="AM35" i="8"/>
  <c r="AN35" i="8"/>
  <c r="AO35" i="8"/>
  <c r="AP35" i="8"/>
  <c r="AK36" i="8"/>
  <c r="AL36" i="8"/>
  <c r="AM36" i="8"/>
  <c r="AN36" i="8"/>
  <c r="AO36" i="8"/>
  <c r="AP36" i="8"/>
  <c r="AK37" i="8"/>
  <c r="AL37" i="8"/>
  <c r="AM37" i="8"/>
  <c r="AN37" i="8"/>
  <c r="AO37" i="8"/>
  <c r="AP37" i="8"/>
  <c r="AK38" i="8"/>
  <c r="AL38" i="8"/>
  <c r="AM38" i="8"/>
  <c r="AN38" i="8"/>
  <c r="AO38" i="8"/>
  <c r="AP38" i="8"/>
  <c r="AK39" i="8"/>
  <c r="AL39" i="8"/>
  <c r="AM39" i="8"/>
  <c r="AN39" i="8"/>
  <c r="AO39" i="8"/>
  <c r="AP39" i="8"/>
  <c r="AK40" i="8"/>
  <c r="AL40" i="8"/>
  <c r="AM40" i="8"/>
  <c r="AN40" i="8"/>
  <c r="AO40" i="8"/>
  <c r="AP40" i="8"/>
  <c r="AK41" i="8"/>
  <c r="AL41" i="8"/>
  <c r="AM41" i="8"/>
  <c r="AN41" i="8"/>
  <c r="AO41" i="8"/>
  <c r="AP41" i="8"/>
  <c r="AK42" i="8"/>
  <c r="AL42" i="8"/>
  <c r="AM42" i="8"/>
  <c r="AN42" i="8"/>
  <c r="AO42" i="8"/>
  <c r="AP42" i="8"/>
  <c r="AK43" i="8"/>
  <c r="AL43" i="8"/>
  <c r="AM43" i="8"/>
  <c r="AN43" i="8"/>
  <c r="AO43" i="8"/>
  <c r="AP43" i="8"/>
  <c r="AK44" i="8"/>
  <c r="AL44" i="8"/>
  <c r="AM44" i="8"/>
  <c r="AN44" i="8"/>
  <c r="AO44" i="8"/>
  <c r="AP44" i="8"/>
  <c r="AK45" i="8"/>
  <c r="AL45" i="8"/>
  <c r="AM45" i="8"/>
  <c r="AN45" i="8"/>
  <c r="AO45" i="8"/>
  <c r="AP45" i="8"/>
  <c r="AK46" i="8"/>
  <c r="AL46" i="8"/>
  <c r="AM46" i="8"/>
  <c r="AN46" i="8"/>
  <c r="AO46" i="8"/>
  <c r="AP46" i="8"/>
  <c r="AK47" i="8"/>
  <c r="AL47" i="8"/>
  <c r="AM47" i="8"/>
  <c r="AN47" i="8"/>
  <c r="AO47" i="8"/>
  <c r="AP47" i="8"/>
  <c r="AK48" i="8"/>
  <c r="AL48" i="8"/>
  <c r="AM48" i="8"/>
  <c r="AN48" i="8"/>
  <c r="AO48" i="8"/>
  <c r="AP48" i="8"/>
  <c r="AK49" i="8"/>
  <c r="AL49" i="8"/>
  <c r="AM49" i="8"/>
  <c r="AN49" i="8"/>
  <c r="AO49" i="8"/>
  <c r="AP49" i="8"/>
  <c r="AK50" i="8"/>
  <c r="AL50" i="8"/>
  <c r="AM50" i="8"/>
  <c r="AN50" i="8"/>
  <c r="AO50" i="8"/>
  <c r="AP50" i="8"/>
  <c r="AK51" i="8"/>
  <c r="AL51" i="8"/>
  <c r="AM51" i="8"/>
  <c r="AN51" i="8"/>
  <c r="AO51" i="8"/>
  <c r="AP51" i="8"/>
  <c r="AK52" i="8"/>
  <c r="AL52" i="8"/>
  <c r="AM52" i="8"/>
  <c r="AN52" i="8"/>
  <c r="AO52" i="8"/>
  <c r="AP52" i="8"/>
  <c r="AK53" i="8"/>
  <c r="AL53" i="8"/>
  <c r="AM53" i="8"/>
  <c r="AN53" i="8"/>
  <c r="AO53" i="8"/>
  <c r="AP53" i="8"/>
  <c r="AK54" i="8"/>
  <c r="AL54" i="8"/>
  <c r="AM54" i="8"/>
  <c r="AN54" i="8"/>
  <c r="AO54" i="8"/>
  <c r="AP54" i="8"/>
  <c r="AK55" i="8"/>
  <c r="AL55" i="8"/>
  <c r="AM55" i="8"/>
  <c r="AN55" i="8"/>
  <c r="AO55" i="8"/>
  <c r="AP55" i="8"/>
  <c r="AK56" i="8"/>
  <c r="AL56" i="8"/>
  <c r="AM56" i="8"/>
  <c r="AN56" i="8"/>
  <c r="AO56" i="8"/>
  <c r="AP56" i="8"/>
  <c r="AK57" i="8"/>
  <c r="AL57" i="8"/>
  <c r="AM57" i="8"/>
  <c r="AN57" i="8"/>
  <c r="AO57" i="8"/>
  <c r="AP57" i="8"/>
  <c r="AK58" i="8"/>
  <c r="AL58" i="8"/>
  <c r="AM58" i="8"/>
  <c r="AN58" i="8"/>
  <c r="AO58" i="8"/>
  <c r="AP58" i="8"/>
  <c r="AK59" i="8"/>
  <c r="AL59" i="8"/>
  <c r="AM59" i="8"/>
  <c r="AN59" i="8"/>
  <c r="AO59" i="8"/>
  <c r="AP59" i="8"/>
  <c r="AK60" i="8"/>
  <c r="AL60" i="8"/>
  <c r="AM60" i="8"/>
  <c r="AN60" i="8"/>
  <c r="AO60" i="8"/>
  <c r="AP60" i="8"/>
  <c r="AK61" i="8"/>
  <c r="AL61" i="8"/>
  <c r="AM61" i="8"/>
  <c r="AN61" i="8"/>
  <c r="AO61" i="8"/>
  <c r="AP61" i="8"/>
  <c r="AK62" i="8"/>
  <c r="AL62" i="8"/>
  <c r="AM62" i="8"/>
  <c r="AN62" i="8"/>
  <c r="AO62" i="8"/>
  <c r="AP62" i="8"/>
  <c r="AK63" i="8"/>
  <c r="AL63" i="8"/>
  <c r="AM63" i="8"/>
  <c r="AN63" i="8"/>
  <c r="AO63" i="8"/>
  <c r="AP63" i="8"/>
  <c r="AK64" i="8"/>
  <c r="AL64" i="8"/>
  <c r="AM64" i="8"/>
  <c r="AN64" i="8"/>
  <c r="AO64" i="8"/>
  <c r="AP64" i="8"/>
  <c r="AK65" i="8"/>
  <c r="AL65" i="8"/>
  <c r="AM65" i="8"/>
  <c r="AN65" i="8"/>
  <c r="AO65" i="8"/>
  <c r="AP65" i="8"/>
  <c r="AK66" i="8"/>
  <c r="AL66" i="8"/>
  <c r="AM66" i="8"/>
  <c r="AN66" i="8"/>
  <c r="AO66" i="8"/>
  <c r="AP66" i="8"/>
  <c r="AK67" i="8"/>
  <c r="AL67" i="8"/>
  <c r="AM67" i="8"/>
  <c r="AN67" i="8"/>
  <c r="AO67" i="8"/>
  <c r="AP67" i="8"/>
  <c r="AK68" i="8"/>
  <c r="AL68" i="8"/>
  <c r="AM68" i="8"/>
  <c r="AN68" i="8"/>
  <c r="AO68" i="8"/>
  <c r="AP68" i="8"/>
  <c r="AK69" i="8"/>
  <c r="AL69" i="8"/>
  <c r="AM69" i="8"/>
  <c r="AN69" i="8"/>
  <c r="AO69" i="8"/>
  <c r="AP69" i="8"/>
  <c r="AK70" i="8"/>
  <c r="AL70" i="8"/>
  <c r="AM70" i="8"/>
  <c r="AN70" i="8"/>
  <c r="AO70" i="8"/>
  <c r="AP70" i="8"/>
  <c r="AK71" i="8"/>
  <c r="AL71" i="8"/>
  <c r="AM71" i="8"/>
  <c r="AN71" i="8"/>
  <c r="AO71" i="8"/>
  <c r="AP71" i="8"/>
  <c r="AK72" i="8"/>
  <c r="AL72" i="8"/>
  <c r="AM72" i="8"/>
  <c r="AN72" i="8"/>
  <c r="AO72" i="8"/>
  <c r="AP72" i="8"/>
  <c r="AK73" i="8"/>
  <c r="AL73" i="8"/>
  <c r="AM73" i="8"/>
  <c r="AN73" i="8"/>
  <c r="AO73" i="8"/>
  <c r="AP73" i="8"/>
  <c r="AK74" i="8"/>
  <c r="AL74" i="8"/>
  <c r="AM74" i="8"/>
  <c r="AN74" i="8"/>
  <c r="AO74" i="8"/>
  <c r="AP74" i="8"/>
  <c r="AK75" i="8"/>
  <c r="AL75" i="8"/>
  <c r="AM75" i="8"/>
  <c r="AN75" i="8"/>
  <c r="AO75" i="8"/>
  <c r="AP75" i="8"/>
  <c r="AK76" i="8"/>
  <c r="AL76" i="8"/>
  <c r="AM76" i="8"/>
  <c r="AN76" i="8"/>
  <c r="AO76" i="8"/>
  <c r="AP76" i="8"/>
  <c r="AK77" i="8"/>
  <c r="AL77" i="8"/>
  <c r="AM77" i="8"/>
  <c r="AN77" i="8"/>
  <c r="AO77" i="8"/>
  <c r="AP77" i="8"/>
  <c r="AK78" i="8"/>
  <c r="AL78" i="8"/>
  <c r="AM78" i="8"/>
  <c r="AN78" i="8"/>
  <c r="AO78" i="8"/>
  <c r="AP78" i="8"/>
  <c r="AK79" i="8"/>
  <c r="AL79" i="8"/>
  <c r="AM79" i="8"/>
  <c r="AN79" i="8"/>
  <c r="AO79" i="8"/>
  <c r="AP79" i="8"/>
  <c r="AK80" i="8"/>
  <c r="AL80" i="8"/>
  <c r="AM80" i="8"/>
  <c r="AN80" i="8"/>
  <c r="AO80" i="8"/>
  <c r="AP80" i="8"/>
  <c r="AK81" i="8"/>
  <c r="AL81" i="8"/>
  <c r="AM81" i="8"/>
  <c r="AN81" i="8"/>
  <c r="AO81" i="8"/>
  <c r="AP81" i="8"/>
  <c r="AK82" i="8"/>
  <c r="AL82" i="8"/>
  <c r="AM82" i="8"/>
  <c r="AN82" i="8"/>
  <c r="AO82" i="8"/>
  <c r="AP82" i="8"/>
  <c r="AK83" i="8"/>
  <c r="AL83" i="8"/>
  <c r="AM83" i="8"/>
  <c r="AN83" i="8"/>
  <c r="AO83" i="8"/>
  <c r="AP83" i="8"/>
  <c r="AK84" i="8"/>
  <c r="AL84" i="8"/>
  <c r="AM84" i="8"/>
  <c r="AN84" i="8"/>
  <c r="AO84" i="8"/>
  <c r="AP84" i="8"/>
  <c r="AK85" i="8"/>
  <c r="AL85" i="8"/>
  <c r="AM85" i="8"/>
  <c r="AN85" i="8"/>
  <c r="AO85" i="8"/>
  <c r="AP85" i="8"/>
  <c r="AK86" i="8"/>
  <c r="AL86" i="8"/>
  <c r="AM86" i="8"/>
  <c r="AN86" i="8"/>
  <c r="AO86" i="8"/>
  <c r="AP86" i="8"/>
  <c r="AK87" i="8"/>
  <c r="AL87" i="8"/>
  <c r="AM87" i="8"/>
  <c r="AN87" i="8"/>
  <c r="AO87" i="8"/>
  <c r="AP87" i="8"/>
  <c r="AK88" i="8"/>
  <c r="AL88" i="8"/>
  <c r="AM88" i="8"/>
  <c r="AN88" i="8"/>
  <c r="AO88" i="8"/>
  <c r="AP88" i="8"/>
  <c r="AK89" i="8"/>
  <c r="AL89" i="8"/>
  <c r="AM89" i="8"/>
  <c r="AN89" i="8"/>
  <c r="AO89" i="8"/>
  <c r="AP89" i="8"/>
  <c r="AK90" i="8"/>
  <c r="AL90" i="8"/>
  <c r="AM90" i="8"/>
  <c r="AN90" i="8"/>
  <c r="AO90" i="8"/>
  <c r="AP90" i="8"/>
  <c r="AK91" i="8"/>
  <c r="AL91" i="8"/>
  <c r="AM91" i="8"/>
  <c r="AN91" i="8"/>
  <c r="AO91" i="8"/>
  <c r="AP91" i="8"/>
  <c r="AK92" i="8"/>
  <c r="AL92" i="8"/>
  <c r="AM92" i="8"/>
  <c r="AN92" i="8"/>
  <c r="AO92" i="8"/>
  <c r="AP92" i="8"/>
  <c r="AK93" i="8"/>
  <c r="AL93" i="8"/>
  <c r="AM93" i="8"/>
  <c r="AN93" i="8"/>
  <c r="AO93" i="8"/>
  <c r="AP93" i="8"/>
  <c r="AK94" i="8"/>
  <c r="AL94" i="8"/>
  <c r="AM94" i="8"/>
  <c r="AN94" i="8"/>
  <c r="AO94" i="8"/>
  <c r="AP94" i="8"/>
  <c r="AK95" i="8"/>
  <c r="AL95" i="8"/>
  <c r="AM95" i="8"/>
  <c r="AN95" i="8"/>
  <c r="AO95" i="8"/>
  <c r="AP95" i="8"/>
  <c r="AK96" i="8"/>
  <c r="AL96" i="8"/>
  <c r="AM96" i="8"/>
  <c r="AN96" i="8"/>
  <c r="AO96" i="8"/>
  <c r="AP96" i="8"/>
  <c r="AK97" i="8"/>
  <c r="AL97" i="8"/>
  <c r="AM97" i="8"/>
  <c r="AN97" i="8"/>
  <c r="AO97" i="8"/>
  <c r="AP97" i="8"/>
  <c r="AK98" i="8"/>
  <c r="AL98" i="8"/>
  <c r="AM98" i="8"/>
  <c r="AN98" i="8"/>
  <c r="AO98" i="8"/>
  <c r="AP98" i="8"/>
  <c r="AK99" i="8"/>
  <c r="AL99" i="8"/>
  <c r="AM99" i="8"/>
  <c r="AN99" i="8"/>
  <c r="AO99" i="8"/>
  <c r="AP99" i="8"/>
  <c r="AK100" i="8"/>
  <c r="AL100" i="8"/>
  <c r="AM100" i="8"/>
  <c r="AN100" i="8"/>
  <c r="AO100" i="8"/>
  <c r="AP100" i="8"/>
  <c r="AK101" i="8"/>
  <c r="AL101" i="8"/>
  <c r="AM101" i="8"/>
  <c r="AN101" i="8"/>
  <c r="AO101" i="8"/>
  <c r="AP101" i="8"/>
  <c r="AK102" i="8"/>
  <c r="AL102" i="8"/>
  <c r="AM102" i="8"/>
  <c r="AN102" i="8"/>
  <c r="AO102" i="8"/>
  <c r="AP102" i="8"/>
  <c r="AK103" i="8"/>
  <c r="AL103" i="8"/>
  <c r="AM103" i="8"/>
  <c r="AN103" i="8"/>
  <c r="AO103" i="8"/>
  <c r="AP103" i="8"/>
  <c r="AK104" i="8"/>
  <c r="AL104" i="8"/>
  <c r="AM104" i="8"/>
  <c r="AN104" i="8"/>
  <c r="AO104" i="8"/>
  <c r="AP104" i="8"/>
  <c r="AK105" i="8"/>
  <c r="AL105" i="8"/>
  <c r="AM105" i="8"/>
  <c r="AN105" i="8"/>
  <c r="AO105" i="8"/>
  <c r="AP105" i="8"/>
  <c r="AK106" i="8"/>
  <c r="AL106" i="8"/>
  <c r="AM106" i="8"/>
  <c r="AN106" i="8"/>
  <c r="AO106" i="8"/>
  <c r="AP106" i="8"/>
  <c r="AK107" i="8"/>
  <c r="AL107" i="8"/>
  <c r="AM107" i="8"/>
  <c r="AN107" i="8"/>
  <c r="AO107" i="8"/>
  <c r="AP107" i="8"/>
  <c r="AK108" i="8"/>
  <c r="AL108" i="8"/>
  <c r="AM108" i="8"/>
  <c r="AN108" i="8"/>
  <c r="AO108" i="8"/>
  <c r="AP108" i="8"/>
  <c r="AK109" i="8"/>
  <c r="AL109" i="8"/>
  <c r="AM109" i="8"/>
  <c r="AN109" i="8"/>
  <c r="AO109" i="8"/>
  <c r="AP109" i="8"/>
  <c r="AK110" i="8"/>
  <c r="AL110" i="8"/>
  <c r="AM110" i="8"/>
  <c r="AN110" i="8"/>
  <c r="AO110" i="8"/>
  <c r="AP110" i="8"/>
  <c r="AK111" i="8"/>
  <c r="AL111" i="8"/>
  <c r="AM111" i="8"/>
  <c r="AN111" i="8"/>
  <c r="AO111" i="8"/>
  <c r="AP111" i="8"/>
  <c r="AK112" i="8"/>
  <c r="AL112" i="8"/>
  <c r="AM112" i="8"/>
  <c r="AN112" i="8"/>
  <c r="AO112" i="8"/>
  <c r="AP112" i="8"/>
  <c r="AK113" i="8"/>
  <c r="AL113" i="8"/>
  <c r="AM113" i="8"/>
  <c r="AN113" i="8"/>
  <c r="AO113" i="8"/>
  <c r="AP113" i="8"/>
  <c r="AK114" i="8"/>
  <c r="AL114" i="8"/>
  <c r="AM114" i="8"/>
  <c r="AN114" i="8"/>
  <c r="AO114" i="8"/>
  <c r="AP114" i="8"/>
  <c r="AK115" i="8"/>
  <c r="AL115" i="8"/>
  <c r="AM115" i="8"/>
  <c r="AN115" i="8"/>
  <c r="AO115" i="8"/>
  <c r="AP115" i="8"/>
  <c r="AK116" i="8"/>
  <c r="AL116" i="8"/>
  <c r="AM116" i="8"/>
  <c r="AN116" i="8"/>
  <c r="AO116" i="8"/>
  <c r="AP116" i="8"/>
  <c r="AK117" i="8"/>
  <c r="AL117" i="8"/>
  <c r="AM117" i="8"/>
  <c r="AN117" i="8"/>
  <c r="AO117" i="8"/>
  <c r="AP117" i="8"/>
  <c r="AK118" i="8"/>
  <c r="AL118" i="8"/>
  <c r="AM118" i="8"/>
  <c r="AN118" i="8"/>
  <c r="AO118" i="8"/>
  <c r="AP118" i="8"/>
  <c r="AK119" i="8"/>
  <c r="AL119" i="8"/>
  <c r="AM119" i="8"/>
  <c r="AN119" i="8"/>
  <c r="AO119" i="8"/>
  <c r="AP119" i="8"/>
  <c r="AK120" i="8"/>
  <c r="AL120" i="8"/>
  <c r="AM120" i="8"/>
  <c r="AN120" i="8"/>
  <c r="AO120" i="8"/>
  <c r="AP120" i="8"/>
  <c r="AK121" i="8"/>
  <c r="AL121" i="8"/>
  <c r="AM121" i="8"/>
  <c r="AN121" i="8"/>
  <c r="AO121" i="8"/>
  <c r="AP121" i="8"/>
  <c r="AK122" i="8"/>
  <c r="AL122" i="8"/>
  <c r="AM122" i="8"/>
  <c r="AN122" i="8"/>
  <c r="AO122" i="8"/>
  <c r="AP122" i="8"/>
  <c r="AK123" i="8"/>
  <c r="AL123" i="8"/>
  <c r="AM123" i="8"/>
  <c r="AN123" i="8"/>
  <c r="AO123" i="8"/>
  <c r="AP123" i="8"/>
  <c r="AK124" i="8"/>
  <c r="AL124" i="8"/>
  <c r="AM124" i="8"/>
  <c r="AN124" i="8"/>
  <c r="AO124" i="8"/>
  <c r="AP124" i="8"/>
  <c r="AK125" i="8"/>
  <c r="AL125" i="8"/>
  <c r="AM125" i="8"/>
  <c r="AN125" i="8"/>
  <c r="AO125" i="8"/>
  <c r="AP125" i="8"/>
  <c r="AK126" i="8"/>
  <c r="AL126" i="8"/>
  <c r="AM126" i="8"/>
  <c r="AN126" i="8"/>
  <c r="AO126" i="8"/>
  <c r="AP126" i="8"/>
  <c r="AK127" i="8"/>
  <c r="AL127" i="8"/>
  <c r="AM127" i="8"/>
  <c r="AN127" i="8"/>
  <c r="AO127" i="8"/>
  <c r="AP127" i="8"/>
  <c r="AK128" i="8"/>
  <c r="AL128" i="8"/>
  <c r="AM128" i="8"/>
  <c r="AN128" i="8"/>
  <c r="AO128" i="8"/>
  <c r="AP128" i="8"/>
  <c r="AK129" i="8"/>
  <c r="AL129" i="8"/>
  <c r="AM129" i="8"/>
  <c r="AN129" i="8"/>
  <c r="AO129" i="8"/>
  <c r="AP129" i="8"/>
  <c r="AK130" i="8"/>
  <c r="AL130" i="8"/>
  <c r="AM130" i="8"/>
  <c r="AN130" i="8"/>
  <c r="AO130" i="8"/>
  <c r="AP130" i="8"/>
  <c r="AK131" i="8"/>
  <c r="AL131" i="8"/>
  <c r="AM131" i="8"/>
  <c r="AN131" i="8"/>
  <c r="AO131" i="8"/>
  <c r="AP131" i="8"/>
  <c r="AK132" i="8"/>
  <c r="AL132" i="8"/>
  <c r="AM132" i="8"/>
  <c r="AN132" i="8"/>
  <c r="AO132" i="8"/>
  <c r="AP132" i="8"/>
  <c r="AK133" i="8"/>
  <c r="AL133" i="8"/>
  <c r="AM133" i="8"/>
  <c r="AN133" i="8"/>
  <c r="AO133" i="8"/>
  <c r="AP133" i="8"/>
  <c r="AK134" i="8"/>
  <c r="AL134" i="8"/>
  <c r="AM134" i="8"/>
  <c r="AN134" i="8"/>
  <c r="AO134" i="8"/>
  <c r="AP134" i="8"/>
  <c r="AK135" i="8"/>
  <c r="AL135" i="8"/>
  <c r="AM135" i="8"/>
  <c r="AN135" i="8"/>
  <c r="AO135" i="8"/>
  <c r="AP135" i="8"/>
  <c r="AK136" i="8"/>
  <c r="AL136" i="8"/>
  <c r="AM136" i="8"/>
  <c r="AN136" i="8"/>
  <c r="AO136" i="8"/>
  <c r="AP136" i="8"/>
  <c r="AK137" i="8"/>
  <c r="AL137" i="8"/>
  <c r="AM137" i="8"/>
  <c r="AN137" i="8"/>
  <c r="AO137" i="8"/>
  <c r="AP137" i="8"/>
  <c r="AK138" i="8"/>
  <c r="AL138" i="8"/>
  <c r="AM138" i="8"/>
  <c r="AN138" i="8"/>
  <c r="AO138" i="8"/>
  <c r="AP138" i="8"/>
  <c r="AK139" i="8"/>
  <c r="AL139" i="8"/>
  <c r="AM139" i="8"/>
  <c r="AN139" i="8"/>
  <c r="AO139" i="8"/>
  <c r="AP139" i="8"/>
  <c r="AK140" i="8"/>
  <c r="AL140" i="8"/>
  <c r="AM140" i="8"/>
  <c r="AN140" i="8"/>
  <c r="AO140" i="8"/>
  <c r="AP140" i="8"/>
  <c r="AK141" i="8"/>
  <c r="AL141" i="8"/>
  <c r="AM141" i="8"/>
  <c r="AN141" i="8"/>
  <c r="AO141" i="8"/>
  <c r="AP141" i="8"/>
  <c r="AK142" i="8"/>
  <c r="AL142" i="8"/>
  <c r="AM142" i="8"/>
  <c r="AN142" i="8"/>
  <c r="AO142" i="8"/>
  <c r="AP142" i="8"/>
  <c r="AK143" i="8"/>
  <c r="AL143" i="8"/>
  <c r="AM143" i="8"/>
  <c r="AN143" i="8"/>
  <c r="AO143" i="8"/>
  <c r="AP143" i="8"/>
  <c r="AK144" i="8"/>
  <c r="AL144" i="8"/>
  <c r="AM144" i="8"/>
  <c r="AN144" i="8"/>
  <c r="AO144" i="8"/>
  <c r="AP144" i="8"/>
  <c r="AK145" i="8"/>
  <c r="AL145" i="8"/>
  <c r="AM145" i="8"/>
  <c r="AN145" i="8"/>
  <c r="AO145" i="8"/>
  <c r="AP145" i="8"/>
  <c r="AK146" i="8"/>
  <c r="AL146" i="8"/>
  <c r="AM146" i="8"/>
  <c r="AN146" i="8"/>
  <c r="AO146" i="8"/>
  <c r="AP146" i="8"/>
  <c r="AK147" i="8"/>
  <c r="AL147" i="8"/>
  <c r="AM147" i="8"/>
  <c r="AN147" i="8"/>
  <c r="AO147" i="8"/>
  <c r="AP147" i="8"/>
  <c r="AK148" i="8"/>
  <c r="AL148" i="8"/>
  <c r="AM148" i="8"/>
  <c r="AN148" i="8"/>
  <c r="AO148" i="8"/>
  <c r="AP148" i="8"/>
  <c r="AK149" i="8"/>
  <c r="AL149" i="8"/>
  <c r="AM149" i="8"/>
  <c r="AN149" i="8"/>
  <c r="AO149" i="8"/>
  <c r="AP149" i="8"/>
  <c r="AK150" i="8"/>
  <c r="AL150" i="8"/>
  <c r="AM150" i="8"/>
  <c r="AN150" i="8"/>
  <c r="AO150" i="8"/>
  <c r="AP150" i="8"/>
  <c r="AK151" i="8"/>
  <c r="AL151" i="8"/>
  <c r="AM151" i="8"/>
  <c r="AN151" i="8"/>
  <c r="AO151" i="8"/>
  <c r="AP151" i="8"/>
  <c r="AK152" i="8"/>
  <c r="AL152" i="8"/>
  <c r="AM152" i="8"/>
  <c r="AN152" i="8"/>
  <c r="AO152" i="8"/>
  <c r="AP152" i="8"/>
  <c r="AK153" i="8"/>
  <c r="AL153" i="8"/>
  <c r="AM153" i="8"/>
  <c r="AN153" i="8"/>
  <c r="AO153" i="8"/>
  <c r="AP153" i="8"/>
  <c r="AK154" i="8"/>
  <c r="AL154" i="8"/>
  <c r="AM154" i="8"/>
  <c r="AN154" i="8"/>
  <c r="AO154" i="8"/>
  <c r="AP154" i="8"/>
  <c r="AK155" i="8"/>
  <c r="AL155" i="8"/>
  <c r="AM155" i="8"/>
  <c r="AN155" i="8"/>
  <c r="AO155" i="8"/>
  <c r="AP155" i="8"/>
  <c r="AK156" i="8"/>
  <c r="AL156" i="8"/>
  <c r="AM156" i="8"/>
  <c r="AN156" i="8"/>
  <c r="AO156" i="8"/>
  <c r="AP156" i="8"/>
  <c r="AK157" i="8"/>
  <c r="AL157" i="8"/>
  <c r="AM157" i="8"/>
  <c r="AN157" i="8"/>
  <c r="AO157" i="8"/>
  <c r="AP157" i="8"/>
  <c r="AK158" i="8"/>
  <c r="AL158" i="8"/>
  <c r="AM158" i="8"/>
  <c r="AN158" i="8"/>
  <c r="AO158" i="8"/>
  <c r="AP158" i="8"/>
  <c r="AK159" i="8"/>
  <c r="AL159" i="8"/>
  <c r="AM159" i="8"/>
  <c r="AN159" i="8"/>
  <c r="AO159" i="8"/>
  <c r="AP159" i="8"/>
  <c r="AK160" i="8"/>
  <c r="AL160" i="8"/>
  <c r="AM160" i="8"/>
  <c r="AN160" i="8"/>
  <c r="AO160" i="8"/>
  <c r="AP160" i="8"/>
  <c r="AK161" i="8"/>
  <c r="AL161" i="8"/>
  <c r="AM161" i="8"/>
  <c r="AN161" i="8"/>
  <c r="AO161" i="8"/>
  <c r="AP161" i="8"/>
  <c r="AK162" i="8"/>
  <c r="AL162" i="8"/>
  <c r="AM162" i="8"/>
  <c r="AN162" i="8"/>
  <c r="AO162" i="8"/>
  <c r="AP162" i="8"/>
  <c r="AK163" i="8"/>
  <c r="AL163" i="8"/>
  <c r="AM163" i="8"/>
  <c r="AN163" i="8"/>
  <c r="AO163" i="8"/>
  <c r="AP163" i="8"/>
  <c r="AK164" i="8"/>
  <c r="AL164" i="8"/>
  <c r="AM164" i="8"/>
  <c r="AN164" i="8"/>
  <c r="AO164" i="8"/>
  <c r="AP164" i="8"/>
  <c r="AK165" i="8"/>
  <c r="AL165" i="8"/>
  <c r="AM165" i="8"/>
  <c r="AN165" i="8"/>
  <c r="AO165" i="8"/>
  <c r="AP165" i="8"/>
  <c r="AK166" i="8"/>
  <c r="AL166" i="8"/>
  <c r="AM166" i="8"/>
  <c r="AN166" i="8"/>
  <c r="AO166" i="8"/>
  <c r="AP166" i="8"/>
  <c r="AK167" i="8"/>
  <c r="AL167" i="8"/>
  <c r="AM167" i="8"/>
  <c r="AN167" i="8"/>
  <c r="AO167" i="8"/>
  <c r="AP167" i="8"/>
  <c r="AK168" i="8"/>
  <c r="AL168" i="8"/>
  <c r="AM168" i="8"/>
  <c r="AN168" i="8"/>
  <c r="AO168" i="8"/>
  <c r="AP168" i="8"/>
  <c r="AK169" i="8"/>
  <c r="AL169" i="8"/>
  <c r="AM169" i="8"/>
  <c r="AN169" i="8"/>
  <c r="AO169" i="8"/>
  <c r="AP169" i="8"/>
  <c r="AK170" i="8"/>
  <c r="AL170" i="8"/>
  <c r="AM170" i="8"/>
  <c r="AN170" i="8"/>
  <c r="AO170" i="8"/>
  <c r="AP170" i="8"/>
  <c r="AK171" i="8"/>
  <c r="AL171" i="8"/>
  <c r="AM171" i="8"/>
  <c r="AN171" i="8"/>
  <c r="AO171" i="8"/>
  <c r="AP171" i="8"/>
  <c r="AK172" i="8"/>
  <c r="AL172" i="8"/>
  <c r="AM172" i="8"/>
  <c r="AN172" i="8"/>
  <c r="AO172" i="8"/>
  <c r="AP172" i="8"/>
  <c r="AK173" i="8"/>
  <c r="AL173" i="8"/>
  <c r="AM173" i="8"/>
  <c r="AN173" i="8"/>
  <c r="AO173" i="8"/>
  <c r="AP173" i="8"/>
  <c r="AK174" i="8"/>
  <c r="AL174" i="8"/>
  <c r="AM174" i="8"/>
  <c r="AN174" i="8"/>
  <c r="AO174" i="8"/>
  <c r="AP174" i="8"/>
  <c r="AK175" i="8"/>
  <c r="AL175" i="8"/>
  <c r="AM175" i="8"/>
  <c r="AN175" i="8"/>
  <c r="AO175" i="8"/>
  <c r="AP175" i="8"/>
  <c r="AK176" i="8"/>
  <c r="AL176" i="8"/>
  <c r="AM176" i="8"/>
  <c r="AN176" i="8"/>
  <c r="AO176" i="8"/>
  <c r="AP176" i="8"/>
  <c r="AK177" i="8"/>
  <c r="AL177" i="8"/>
  <c r="AM177" i="8"/>
  <c r="AN177" i="8"/>
  <c r="AO177" i="8"/>
  <c r="AP177" i="8"/>
  <c r="AK178" i="8"/>
  <c r="AL178" i="8"/>
  <c r="AM178" i="8"/>
  <c r="AN178" i="8"/>
  <c r="AO178" i="8"/>
  <c r="AP178" i="8"/>
  <c r="AK179" i="8"/>
  <c r="AL179" i="8"/>
  <c r="AM179" i="8"/>
  <c r="AN179" i="8"/>
  <c r="AO179" i="8"/>
  <c r="AP179" i="8"/>
  <c r="AK180" i="8"/>
  <c r="AL180" i="8"/>
  <c r="AM180" i="8"/>
  <c r="AN180" i="8"/>
  <c r="AO180" i="8"/>
  <c r="AP180" i="8"/>
  <c r="AK181" i="8"/>
  <c r="AL181" i="8"/>
  <c r="AM181" i="8"/>
  <c r="AN181" i="8"/>
  <c r="AO181" i="8"/>
  <c r="AP181" i="8"/>
  <c r="AK182" i="8"/>
  <c r="AL182" i="8"/>
  <c r="AM182" i="8"/>
  <c r="AN182" i="8"/>
  <c r="AO182" i="8"/>
  <c r="AP182" i="8"/>
  <c r="AK183" i="8"/>
  <c r="AL183" i="8"/>
  <c r="AM183" i="8"/>
  <c r="AN183" i="8"/>
  <c r="AO183" i="8"/>
  <c r="AP183" i="8"/>
  <c r="AK184" i="8"/>
  <c r="AL184" i="8"/>
  <c r="AM184" i="8"/>
  <c r="AN184" i="8"/>
  <c r="AO184" i="8"/>
  <c r="AP184" i="8"/>
  <c r="AK185" i="8"/>
  <c r="AL185" i="8"/>
  <c r="AM185" i="8"/>
  <c r="AN185" i="8"/>
  <c r="AO185" i="8"/>
  <c r="AP185" i="8"/>
  <c r="AK186" i="8"/>
  <c r="AL186" i="8"/>
  <c r="AM186" i="8"/>
  <c r="AN186" i="8"/>
  <c r="AO186" i="8"/>
  <c r="AP186" i="8"/>
  <c r="AK187" i="8"/>
  <c r="AL187" i="8"/>
  <c r="AM187" i="8"/>
  <c r="AN187" i="8"/>
  <c r="AO187" i="8"/>
  <c r="AP187" i="8"/>
  <c r="AK188" i="8"/>
  <c r="AL188" i="8"/>
  <c r="AM188" i="8"/>
  <c r="AN188" i="8"/>
  <c r="AO188" i="8"/>
  <c r="AP188" i="8"/>
  <c r="AK189" i="8"/>
  <c r="AL189" i="8"/>
  <c r="AM189" i="8"/>
  <c r="AN189" i="8"/>
  <c r="AO189" i="8"/>
  <c r="AP189" i="8"/>
  <c r="AK190" i="8"/>
  <c r="AL190" i="8"/>
  <c r="AM190" i="8"/>
  <c r="AN190" i="8"/>
  <c r="AO190" i="8"/>
  <c r="AP190" i="8"/>
  <c r="AK191" i="8"/>
  <c r="AL191" i="8"/>
  <c r="AM191" i="8"/>
  <c r="AN191" i="8"/>
  <c r="AO191" i="8"/>
  <c r="AP191" i="8"/>
  <c r="AK192" i="8"/>
  <c r="AL192" i="8"/>
  <c r="AM192" i="8"/>
  <c r="AN192" i="8"/>
  <c r="AO192" i="8"/>
  <c r="AP192" i="8"/>
  <c r="AK193" i="8"/>
  <c r="AL193" i="8"/>
  <c r="AM193" i="8"/>
  <c r="AN193" i="8"/>
  <c r="AO193" i="8"/>
  <c r="AP193" i="8"/>
  <c r="AK194" i="8"/>
  <c r="AL194" i="8"/>
  <c r="AM194" i="8"/>
  <c r="AN194" i="8"/>
  <c r="AO194" i="8"/>
  <c r="AP194" i="8"/>
  <c r="AK195" i="8"/>
  <c r="AL195" i="8"/>
  <c r="AM195" i="8"/>
  <c r="AN195" i="8"/>
  <c r="AO195" i="8"/>
  <c r="AP195" i="8"/>
  <c r="AK196" i="8"/>
  <c r="AL196" i="8"/>
  <c r="AM196" i="8"/>
  <c r="AN196" i="8"/>
  <c r="AO196" i="8"/>
  <c r="AP196" i="8"/>
  <c r="AK197" i="8"/>
  <c r="AL197" i="8"/>
  <c r="AM197" i="8"/>
  <c r="AN197" i="8"/>
  <c r="AO197" i="8"/>
  <c r="AP197" i="8"/>
  <c r="AK198" i="8"/>
  <c r="AL198" i="8"/>
  <c r="AM198" i="8"/>
  <c r="AN198" i="8"/>
  <c r="AO198" i="8"/>
  <c r="AP198" i="8"/>
  <c r="AK199" i="8"/>
  <c r="AL199" i="8"/>
  <c r="AM199" i="8"/>
  <c r="AN199" i="8"/>
  <c r="AO199" i="8"/>
  <c r="AP199" i="8"/>
  <c r="AK200" i="8"/>
  <c r="AL200" i="8"/>
  <c r="AM200" i="8"/>
  <c r="AN200" i="8"/>
  <c r="AO200" i="8"/>
  <c r="AP200" i="8"/>
  <c r="AK201" i="8"/>
  <c r="AL201" i="8"/>
  <c r="AM201" i="8"/>
  <c r="AN201" i="8"/>
  <c r="AO201" i="8"/>
  <c r="AP201" i="8"/>
  <c r="AK202" i="8"/>
  <c r="AL202" i="8"/>
  <c r="AM202" i="8"/>
  <c r="AN202" i="8"/>
  <c r="AO202" i="8"/>
  <c r="AP202" i="8"/>
  <c r="AK203" i="8"/>
  <c r="AL203" i="8"/>
  <c r="AM203" i="8"/>
  <c r="AN203" i="8"/>
  <c r="AO203" i="8"/>
  <c r="AP203" i="8"/>
  <c r="AK204" i="8"/>
  <c r="AL204" i="8"/>
  <c r="AM204" i="8"/>
  <c r="AN204" i="8"/>
  <c r="AO204" i="8"/>
  <c r="AP204" i="8"/>
  <c r="AK205" i="8"/>
  <c r="AL205" i="8"/>
  <c r="AM205" i="8"/>
  <c r="AN205" i="8"/>
  <c r="AO205" i="8"/>
  <c r="AP205" i="8"/>
  <c r="AK206" i="8"/>
  <c r="AL206" i="8"/>
  <c r="AM206" i="8"/>
  <c r="AN206" i="8"/>
  <c r="AO206" i="8"/>
  <c r="AP206" i="8"/>
  <c r="AK207" i="8"/>
  <c r="AL207" i="8"/>
  <c r="AM207" i="8"/>
  <c r="AN207" i="8"/>
  <c r="AO207" i="8"/>
  <c r="AP207" i="8"/>
  <c r="AK208" i="8"/>
  <c r="AL208" i="8"/>
  <c r="AM208" i="8"/>
  <c r="AN208" i="8"/>
  <c r="AO208" i="8"/>
  <c r="AP208" i="8"/>
  <c r="AK209" i="8"/>
  <c r="AL209" i="8"/>
  <c r="AM209" i="8"/>
  <c r="AN209" i="8"/>
  <c r="AO209" i="8"/>
  <c r="AP209" i="8"/>
  <c r="AK210" i="8"/>
  <c r="AL210" i="8"/>
  <c r="AM210" i="8"/>
  <c r="AN210" i="8"/>
  <c r="AO210" i="8"/>
  <c r="AP210" i="8"/>
  <c r="AK211" i="8"/>
  <c r="AL211" i="8"/>
  <c r="AM211" i="8"/>
  <c r="AN211" i="8"/>
  <c r="AO211" i="8"/>
  <c r="AP211" i="8"/>
  <c r="AK212" i="8"/>
  <c r="AL212" i="8"/>
  <c r="AM212" i="8"/>
  <c r="AN212" i="8"/>
  <c r="AO212" i="8"/>
  <c r="AP212" i="8"/>
  <c r="AK213" i="8"/>
  <c r="AL213" i="8"/>
  <c r="AM213" i="8"/>
  <c r="AN213" i="8"/>
  <c r="AO213" i="8"/>
  <c r="AP213" i="8"/>
  <c r="AK214" i="8"/>
  <c r="AL214" i="8"/>
  <c r="AM214" i="8"/>
  <c r="AN214" i="8"/>
  <c r="AO214" i="8"/>
  <c r="AP214" i="8"/>
  <c r="AK215" i="8"/>
  <c r="AL215" i="8"/>
  <c r="AM215" i="8"/>
  <c r="AN215" i="8"/>
  <c r="AO215" i="8"/>
  <c r="AP215" i="8"/>
  <c r="AK216" i="8"/>
  <c r="AL216" i="8"/>
  <c r="AM216" i="8"/>
  <c r="AN216" i="8"/>
  <c r="AO216" i="8"/>
  <c r="AP216" i="8"/>
  <c r="AK217" i="8"/>
  <c r="AL217" i="8"/>
  <c r="AM217" i="8"/>
  <c r="AN217" i="8"/>
  <c r="AO217" i="8"/>
  <c r="AP217" i="8"/>
  <c r="AK218" i="8"/>
  <c r="AL218" i="8"/>
  <c r="AM218" i="8"/>
  <c r="AN218" i="8"/>
  <c r="AO218" i="8"/>
  <c r="AP218" i="8"/>
  <c r="AK219" i="8"/>
  <c r="AL219" i="8"/>
  <c r="AM219" i="8"/>
  <c r="AN219" i="8"/>
  <c r="AO219" i="8"/>
  <c r="AP219" i="8"/>
  <c r="AK220" i="8"/>
  <c r="AL220" i="8"/>
  <c r="AM220" i="8"/>
  <c r="AN220" i="8"/>
  <c r="AO220" i="8"/>
  <c r="AP220" i="8"/>
  <c r="AK221" i="8"/>
  <c r="AL221" i="8"/>
  <c r="AM221" i="8"/>
  <c r="AN221" i="8"/>
  <c r="AO221" i="8"/>
  <c r="AP221" i="8"/>
  <c r="AK222" i="8"/>
  <c r="AL222" i="8"/>
  <c r="AM222" i="8"/>
  <c r="AN222" i="8"/>
  <c r="AO222" i="8"/>
  <c r="AP222" i="8"/>
  <c r="AK223" i="8"/>
  <c r="AL223" i="8"/>
  <c r="AM223" i="8"/>
  <c r="AN223" i="8"/>
  <c r="AO223" i="8"/>
  <c r="AP223" i="8"/>
  <c r="AK224" i="8"/>
  <c r="AL224" i="8"/>
  <c r="AM224" i="8"/>
  <c r="AN224" i="8"/>
  <c r="AO224" i="8"/>
  <c r="AP224" i="8"/>
  <c r="AK225" i="8"/>
  <c r="AL225" i="8"/>
  <c r="AM225" i="8"/>
  <c r="AN225" i="8"/>
  <c r="AO225" i="8"/>
  <c r="AP225" i="8"/>
  <c r="AK226" i="8"/>
  <c r="AL226" i="8"/>
  <c r="AM226" i="8"/>
  <c r="AN226" i="8"/>
  <c r="AO226" i="8"/>
  <c r="AP226" i="8"/>
  <c r="AK227" i="8"/>
  <c r="AL227" i="8"/>
  <c r="AM227" i="8"/>
  <c r="AN227" i="8"/>
  <c r="AO227" i="8"/>
  <c r="AP227" i="8"/>
  <c r="AK228" i="8"/>
  <c r="AL228" i="8"/>
  <c r="AM228" i="8"/>
  <c r="AN228" i="8"/>
  <c r="AO228" i="8"/>
  <c r="AP228" i="8"/>
  <c r="AK229" i="8"/>
  <c r="AL229" i="8"/>
  <c r="AM229" i="8"/>
  <c r="AN229" i="8"/>
  <c r="AO229" i="8"/>
  <c r="AP229" i="8"/>
  <c r="AK230" i="8"/>
  <c r="AL230" i="8"/>
  <c r="AM230" i="8"/>
  <c r="AN230" i="8"/>
  <c r="AO230" i="8"/>
  <c r="AP230" i="8"/>
  <c r="AK231" i="8"/>
  <c r="AL231" i="8"/>
  <c r="AM231" i="8"/>
  <c r="AN231" i="8"/>
  <c r="AO231" i="8"/>
  <c r="AP231" i="8"/>
  <c r="AK232" i="8"/>
  <c r="AL232" i="8"/>
  <c r="AM232" i="8"/>
  <c r="AN232" i="8"/>
  <c r="AO232" i="8"/>
  <c r="AP232" i="8"/>
  <c r="AK233" i="8"/>
  <c r="AL233" i="8"/>
  <c r="AM233" i="8"/>
  <c r="AN233" i="8"/>
  <c r="AO233" i="8"/>
  <c r="AP233" i="8"/>
  <c r="AK234" i="8"/>
  <c r="AL234" i="8"/>
  <c r="AM234" i="8"/>
  <c r="AN234" i="8"/>
  <c r="AO234" i="8"/>
  <c r="AP234" i="8"/>
  <c r="AK235" i="8"/>
  <c r="AL235" i="8"/>
  <c r="AM235" i="8"/>
  <c r="AN235" i="8"/>
  <c r="AO235" i="8"/>
  <c r="AP235" i="8"/>
  <c r="AK236" i="8"/>
  <c r="AL236" i="8"/>
  <c r="AM236" i="8"/>
  <c r="AN236" i="8"/>
  <c r="AO236" i="8"/>
  <c r="AP236" i="8"/>
  <c r="AK237" i="8"/>
  <c r="AL237" i="8"/>
  <c r="AM237" i="8"/>
  <c r="AN237" i="8"/>
  <c r="AO237" i="8"/>
  <c r="AP237" i="8"/>
  <c r="AK238" i="8"/>
  <c r="AL238" i="8"/>
  <c r="AM238" i="8"/>
  <c r="AN238" i="8"/>
  <c r="AO238" i="8"/>
  <c r="AP238" i="8"/>
  <c r="AK239" i="8"/>
  <c r="AL239" i="8"/>
  <c r="AM239" i="8"/>
  <c r="AN239" i="8"/>
  <c r="AO239" i="8"/>
  <c r="AP239" i="8"/>
  <c r="AK240" i="8"/>
  <c r="AL240" i="8"/>
  <c r="AM240" i="8"/>
  <c r="AN240" i="8"/>
  <c r="AO240" i="8"/>
  <c r="AP240" i="8"/>
  <c r="AK241" i="8"/>
  <c r="AL241" i="8"/>
  <c r="AM241" i="8"/>
  <c r="AN241" i="8"/>
  <c r="AO241" i="8"/>
  <c r="AP241" i="8"/>
  <c r="AK242" i="8"/>
  <c r="AL242" i="8"/>
  <c r="AM242" i="8"/>
  <c r="AN242" i="8"/>
  <c r="AO242" i="8"/>
  <c r="AP242" i="8"/>
  <c r="AK243" i="8"/>
  <c r="AL243" i="8"/>
  <c r="AM243" i="8"/>
  <c r="AN243" i="8"/>
  <c r="AO243" i="8"/>
  <c r="AP243" i="8"/>
  <c r="AK244" i="8"/>
  <c r="AL244" i="8"/>
  <c r="AM244" i="8"/>
  <c r="AN244" i="8"/>
  <c r="AO244" i="8"/>
  <c r="AP244" i="8"/>
  <c r="AK245" i="8"/>
  <c r="AL245" i="8"/>
  <c r="AM245" i="8"/>
  <c r="AN245" i="8"/>
  <c r="AO245" i="8"/>
  <c r="AP245" i="8"/>
  <c r="AK246" i="8"/>
  <c r="AL246" i="8"/>
  <c r="AM246" i="8"/>
  <c r="AN246" i="8"/>
  <c r="AO246" i="8"/>
  <c r="AP246" i="8"/>
  <c r="AK247" i="8"/>
  <c r="AL247" i="8"/>
  <c r="AM247" i="8"/>
  <c r="AN247" i="8"/>
  <c r="AO247" i="8"/>
  <c r="AP247" i="8"/>
  <c r="AK248" i="8"/>
  <c r="AL248" i="8"/>
  <c r="AM248" i="8"/>
  <c r="AN248" i="8"/>
  <c r="AO248" i="8"/>
  <c r="AP248" i="8"/>
  <c r="AK249" i="8"/>
  <c r="AL249" i="8"/>
  <c r="AM249" i="8"/>
  <c r="AN249" i="8"/>
  <c r="AO249" i="8"/>
  <c r="AP249" i="8"/>
  <c r="AK250" i="8"/>
  <c r="AL250" i="8"/>
  <c r="AM250" i="8"/>
  <c r="AN250" i="8"/>
  <c r="AO250" i="8"/>
  <c r="AP250" i="8"/>
  <c r="AK251" i="8"/>
  <c r="AL251" i="8"/>
  <c r="AM251" i="8"/>
  <c r="AN251" i="8"/>
  <c r="AO251" i="8"/>
  <c r="AP251" i="8"/>
  <c r="AK252" i="8"/>
  <c r="AL252" i="8"/>
  <c r="AM252" i="8"/>
  <c r="AN252" i="8"/>
  <c r="AO252" i="8"/>
  <c r="AP252" i="8"/>
  <c r="AK253" i="8"/>
  <c r="AL253" i="8"/>
  <c r="AM253" i="8"/>
  <c r="AN253" i="8"/>
  <c r="AO253" i="8"/>
  <c r="AP253" i="8"/>
  <c r="AK254" i="8"/>
  <c r="AL254" i="8"/>
  <c r="AM254" i="8"/>
  <c r="AN254" i="8"/>
  <c r="AO254" i="8"/>
  <c r="AP254" i="8"/>
  <c r="AK255" i="8"/>
  <c r="AL255" i="8"/>
  <c r="AM255" i="8"/>
  <c r="AN255" i="8"/>
  <c r="AO255" i="8"/>
  <c r="AP255" i="8"/>
  <c r="AK256" i="8"/>
  <c r="AL256" i="8"/>
  <c r="AM256" i="8"/>
  <c r="AN256" i="8"/>
  <c r="AO256" i="8"/>
  <c r="AP256" i="8"/>
  <c r="AK257" i="8"/>
  <c r="AL257" i="8"/>
  <c r="AM257" i="8"/>
  <c r="AN257" i="8"/>
  <c r="AO257" i="8"/>
  <c r="AP257" i="8"/>
  <c r="AL4" i="8"/>
  <c r="AM4" i="8"/>
  <c r="AN4" i="8"/>
  <c r="AO4" i="8"/>
  <c r="AP4" i="8"/>
  <c r="AK4" i="8"/>
  <c r="AD5" i="8" l="1"/>
  <c r="AE5" i="8"/>
  <c r="AF5" i="8"/>
  <c r="AG5" i="8"/>
  <c r="AH5" i="8"/>
  <c r="AI5" i="8"/>
  <c r="AD6" i="8"/>
  <c r="AE6" i="8"/>
  <c r="AF6" i="8"/>
  <c r="AG6" i="8"/>
  <c r="AH6" i="8"/>
  <c r="AI6" i="8"/>
  <c r="AD7" i="8"/>
  <c r="AE7" i="8"/>
  <c r="AF7" i="8"/>
  <c r="AG7" i="8"/>
  <c r="AH7" i="8"/>
  <c r="AI7" i="8"/>
  <c r="AD8" i="8"/>
  <c r="AE8" i="8"/>
  <c r="AF8" i="8"/>
  <c r="AG8" i="8"/>
  <c r="AH8" i="8"/>
  <c r="AI8" i="8"/>
  <c r="AD9" i="8"/>
  <c r="AE9" i="8"/>
  <c r="AF9" i="8"/>
  <c r="AG9" i="8"/>
  <c r="AH9" i="8"/>
  <c r="AI9" i="8"/>
  <c r="AD10" i="8"/>
  <c r="AE10" i="8"/>
  <c r="AF10" i="8"/>
  <c r="AG10" i="8"/>
  <c r="AH10" i="8"/>
  <c r="AI10" i="8"/>
  <c r="AD11" i="8"/>
  <c r="AE11" i="8"/>
  <c r="AF11" i="8"/>
  <c r="AG11" i="8"/>
  <c r="AH11" i="8"/>
  <c r="AI11" i="8"/>
  <c r="AD12" i="8"/>
  <c r="AE12" i="8"/>
  <c r="AF12" i="8"/>
  <c r="AG12" i="8"/>
  <c r="AH12" i="8"/>
  <c r="AI12" i="8"/>
  <c r="AD13" i="8"/>
  <c r="AE13" i="8"/>
  <c r="AF13" i="8"/>
  <c r="AG13" i="8"/>
  <c r="AH13" i="8"/>
  <c r="AI13" i="8"/>
  <c r="AD14" i="8"/>
  <c r="AE14" i="8"/>
  <c r="AF14" i="8"/>
  <c r="AG14" i="8"/>
  <c r="AH14" i="8"/>
  <c r="AI14" i="8"/>
  <c r="AD15" i="8"/>
  <c r="AE15" i="8"/>
  <c r="AF15" i="8"/>
  <c r="AG15" i="8"/>
  <c r="AH15" i="8"/>
  <c r="AI15" i="8"/>
  <c r="AD16" i="8"/>
  <c r="AE16" i="8"/>
  <c r="AF16" i="8"/>
  <c r="AG16" i="8"/>
  <c r="AH16" i="8"/>
  <c r="AI16" i="8"/>
  <c r="AD17" i="8"/>
  <c r="AE17" i="8"/>
  <c r="AF17" i="8"/>
  <c r="AG17" i="8"/>
  <c r="AH17" i="8"/>
  <c r="AI17" i="8"/>
  <c r="AD18" i="8"/>
  <c r="AE18" i="8"/>
  <c r="AF18" i="8"/>
  <c r="AG18" i="8"/>
  <c r="AH18" i="8"/>
  <c r="AI18" i="8"/>
  <c r="AD19" i="8"/>
  <c r="AE19" i="8"/>
  <c r="AF19" i="8"/>
  <c r="AG19" i="8"/>
  <c r="AH19" i="8"/>
  <c r="AI19" i="8"/>
  <c r="AD20" i="8"/>
  <c r="AE20" i="8"/>
  <c r="AF20" i="8"/>
  <c r="AG20" i="8"/>
  <c r="AH20" i="8"/>
  <c r="AI20" i="8"/>
  <c r="AD21" i="8"/>
  <c r="AE21" i="8"/>
  <c r="AF21" i="8"/>
  <c r="AG21" i="8"/>
  <c r="AH21" i="8"/>
  <c r="AI21" i="8"/>
  <c r="AD22" i="8"/>
  <c r="AE22" i="8"/>
  <c r="AF22" i="8"/>
  <c r="AG22" i="8"/>
  <c r="AH22" i="8"/>
  <c r="AI22" i="8"/>
  <c r="AD23" i="8"/>
  <c r="AE23" i="8"/>
  <c r="AF23" i="8"/>
  <c r="AG23" i="8"/>
  <c r="AH23" i="8"/>
  <c r="AI23" i="8"/>
  <c r="AD24" i="8"/>
  <c r="AE24" i="8"/>
  <c r="AF24" i="8"/>
  <c r="AG24" i="8"/>
  <c r="AH24" i="8"/>
  <c r="AI24" i="8"/>
  <c r="AD25" i="8"/>
  <c r="AE25" i="8"/>
  <c r="AF25" i="8"/>
  <c r="AG25" i="8"/>
  <c r="AH25" i="8"/>
  <c r="AI25" i="8"/>
  <c r="AD26" i="8"/>
  <c r="AE26" i="8"/>
  <c r="AF26" i="8"/>
  <c r="AG26" i="8"/>
  <c r="AH26" i="8"/>
  <c r="AI26" i="8"/>
  <c r="AD27" i="8"/>
  <c r="AE27" i="8"/>
  <c r="AF27" i="8"/>
  <c r="AG27" i="8"/>
  <c r="AH27" i="8"/>
  <c r="AI27" i="8"/>
  <c r="AD28" i="8"/>
  <c r="AE28" i="8"/>
  <c r="AF28" i="8"/>
  <c r="AG28" i="8"/>
  <c r="AH28" i="8"/>
  <c r="AI28" i="8"/>
  <c r="AD29" i="8"/>
  <c r="AE29" i="8"/>
  <c r="AF29" i="8"/>
  <c r="AG29" i="8"/>
  <c r="AH29" i="8"/>
  <c r="AI29" i="8"/>
  <c r="AD30" i="8"/>
  <c r="AE30" i="8"/>
  <c r="AF30" i="8"/>
  <c r="AG30" i="8"/>
  <c r="AH30" i="8"/>
  <c r="AI30" i="8"/>
  <c r="AD31" i="8"/>
  <c r="AE31" i="8"/>
  <c r="AF31" i="8"/>
  <c r="AG31" i="8"/>
  <c r="AH31" i="8"/>
  <c r="AI31" i="8"/>
  <c r="AD32" i="8"/>
  <c r="AE32" i="8"/>
  <c r="AF32" i="8"/>
  <c r="AG32" i="8"/>
  <c r="AH32" i="8"/>
  <c r="AI32" i="8"/>
  <c r="AD33" i="8"/>
  <c r="AE33" i="8"/>
  <c r="AF33" i="8"/>
  <c r="AG33" i="8"/>
  <c r="AH33" i="8"/>
  <c r="AI33" i="8"/>
  <c r="AD34" i="8"/>
  <c r="AE34" i="8"/>
  <c r="AF34" i="8"/>
  <c r="AG34" i="8"/>
  <c r="AH34" i="8"/>
  <c r="AI34" i="8"/>
  <c r="AD35" i="8"/>
  <c r="AE35" i="8"/>
  <c r="AF35" i="8"/>
  <c r="AG35" i="8"/>
  <c r="AH35" i="8"/>
  <c r="AI35" i="8"/>
  <c r="AD36" i="8"/>
  <c r="AE36" i="8"/>
  <c r="AF36" i="8"/>
  <c r="AG36" i="8"/>
  <c r="AH36" i="8"/>
  <c r="AI36" i="8"/>
  <c r="AD37" i="8"/>
  <c r="AE37" i="8"/>
  <c r="AF37" i="8"/>
  <c r="AG37" i="8"/>
  <c r="AH37" i="8"/>
  <c r="AI37" i="8"/>
  <c r="AD38" i="8"/>
  <c r="AE38" i="8"/>
  <c r="AF38" i="8"/>
  <c r="AG38" i="8"/>
  <c r="AH38" i="8"/>
  <c r="AI38" i="8"/>
  <c r="AD39" i="8"/>
  <c r="AE39" i="8"/>
  <c r="AF39" i="8"/>
  <c r="AG39" i="8"/>
  <c r="AH39" i="8"/>
  <c r="AI39" i="8"/>
  <c r="AD40" i="8"/>
  <c r="AE40" i="8"/>
  <c r="AF40" i="8"/>
  <c r="AG40" i="8"/>
  <c r="AH40" i="8"/>
  <c r="AI40" i="8"/>
  <c r="AD41" i="8"/>
  <c r="AE41" i="8"/>
  <c r="AF41" i="8"/>
  <c r="AG41" i="8"/>
  <c r="AH41" i="8"/>
  <c r="AI41" i="8"/>
  <c r="AD42" i="8"/>
  <c r="AE42" i="8"/>
  <c r="AF42" i="8"/>
  <c r="AG42" i="8"/>
  <c r="AH42" i="8"/>
  <c r="AI42" i="8"/>
  <c r="AD43" i="8"/>
  <c r="AE43" i="8"/>
  <c r="AF43" i="8"/>
  <c r="AG43" i="8"/>
  <c r="AH43" i="8"/>
  <c r="AI43" i="8"/>
  <c r="AD44" i="8"/>
  <c r="AE44" i="8"/>
  <c r="AF44" i="8"/>
  <c r="AG44" i="8"/>
  <c r="AH44" i="8"/>
  <c r="AI44" i="8"/>
  <c r="AD45" i="8"/>
  <c r="AE45" i="8"/>
  <c r="AF45" i="8"/>
  <c r="AG45" i="8"/>
  <c r="AH45" i="8"/>
  <c r="AI45" i="8"/>
  <c r="AD46" i="8"/>
  <c r="AE46" i="8"/>
  <c r="AF46" i="8"/>
  <c r="AG46" i="8"/>
  <c r="AH46" i="8"/>
  <c r="AI46" i="8"/>
  <c r="AD47" i="8"/>
  <c r="AE47" i="8"/>
  <c r="AF47" i="8"/>
  <c r="AG47" i="8"/>
  <c r="AH47" i="8"/>
  <c r="AI47" i="8"/>
  <c r="AD48" i="8"/>
  <c r="AE48" i="8"/>
  <c r="AF48" i="8"/>
  <c r="AG48" i="8"/>
  <c r="AH48" i="8"/>
  <c r="AI48" i="8"/>
  <c r="AD49" i="8"/>
  <c r="AE49" i="8"/>
  <c r="AF49" i="8"/>
  <c r="AG49" i="8"/>
  <c r="AH49" i="8"/>
  <c r="AI49" i="8"/>
  <c r="AD50" i="8"/>
  <c r="AE50" i="8"/>
  <c r="AF50" i="8"/>
  <c r="AG50" i="8"/>
  <c r="AH50" i="8"/>
  <c r="AI50" i="8"/>
  <c r="AD51" i="8"/>
  <c r="AE51" i="8"/>
  <c r="AF51" i="8"/>
  <c r="AG51" i="8"/>
  <c r="AH51" i="8"/>
  <c r="AI51" i="8"/>
  <c r="AD52" i="8"/>
  <c r="AE52" i="8"/>
  <c r="AF52" i="8"/>
  <c r="AG52" i="8"/>
  <c r="AH52" i="8"/>
  <c r="AI52" i="8"/>
  <c r="AD53" i="8"/>
  <c r="AE53" i="8"/>
  <c r="AF53" i="8"/>
  <c r="AG53" i="8"/>
  <c r="AH53" i="8"/>
  <c r="AI53" i="8"/>
  <c r="AD54" i="8"/>
  <c r="AE54" i="8"/>
  <c r="AF54" i="8"/>
  <c r="AG54" i="8"/>
  <c r="AH54" i="8"/>
  <c r="AI54" i="8"/>
  <c r="AD55" i="8"/>
  <c r="AE55" i="8"/>
  <c r="AF55" i="8"/>
  <c r="AG55" i="8"/>
  <c r="AH55" i="8"/>
  <c r="AI55" i="8"/>
  <c r="AD56" i="8"/>
  <c r="AE56" i="8"/>
  <c r="AF56" i="8"/>
  <c r="AG56" i="8"/>
  <c r="AH56" i="8"/>
  <c r="AI56" i="8"/>
  <c r="AD57" i="8"/>
  <c r="AE57" i="8"/>
  <c r="AF57" i="8"/>
  <c r="AG57" i="8"/>
  <c r="AH57" i="8"/>
  <c r="AI57" i="8"/>
  <c r="AD58" i="8"/>
  <c r="AE58" i="8"/>
  <c r="AF58" i="8"/>
  <c r="AG58" i="8"/>
  <c r="AH58" i="8"/>
  <c r="AI58" i="8"/>
  <c r="AD59" i="8"/>
  <c r="AE59" i="8"/>
  <c r="AF59" i="8"/>
  <c r="AG59" i="8"/>
  <c r="AH59" i="8"/>
  <c r="AI59" i="8"/>
  <c r="AD60" i="8"/>
  <c r="AE60" i="8"/>
  <c r="AF60" i="8"/>
  <c r="AG60" i="8"/>
  <c r="AH60" i="8"/>
  <c r="AI60" i="8"/>
  <c r="AD61" i="8"/>
  <c r="AE61" i="8"/>
  <c r="AF61" i="8"/>
  <c r="AG61" i="8"/>
  <c r="AH61" i="8"/>
  <c r="AI61" i="8"/>
  <c r="AD62" i="8"/>
  <c r="AE62" i="8"/>
  <c r="AF62" i="8"/>
  <c r="AG62" i="8"/>
  <c r="AH62" i="8"/>
  <c r="AI62" i="8"/>
  <c r="AD63" i="8"/>
  <c r="AE63" i="8"/>
  <c r="AF63" i="8"/>
  <c r="AG63" i="8"/>
  <c r="AH63" i="8"/>
  <c r="AI63" i="8"/>
  <c r="AD64" i="8"/>
  <c r="AE64" i="8"/>
  <c r="AF64" i="8"/>
  <c r="AG64" i="8"/>
  <c r="AH64" i="8"/>
  <c r="AI64" i="8"/>
  <c r="AD65" i="8"/>
  <c r="AE65" i="8"/>
  <c r="AF65" i="8"/>
  <c r="AG65" i="8"/>
  <c r="AH65" i="8"/>
  <c r="AI65" i="8"/>
  <c r="AD66" i="8"/>
  <c r="AE66" i="8"/>
  <c r="AF66" i="8"/>
  <c r="AG66" i="8"/>
  <c r="AH66" i="8"/>
  <c r="AI66" i="8"/>
  <c r="AD67" i="8"/>
  <c r="AE67" i="8"/>
  <c r="AF67" i="8"/>
  <c r="AG67" i="8"/>
  <c r="AH67" i="8"/>
  <c r="AI67" i="8"/>
  <c r="AD68" i="8"/>
  <c r="AE68" i="8"/>
  <c r="AF68" i="8"/>
  <c r="AG68" i="8"/>
  <c r="AH68" i="8"/>
  <c r="AI68" i="8"/>
  <c r="AD69" i="8"/>
  <c r="AE69" i="8"/>
  <c r="AF69" i="8"/>
  <c r="AG69" i="8"/>
  <c r="AH69" i="8"/>
  <c r="AI69" i="8"/>
  <c r="AD70" i="8"/>
  <c r="AE70" i="8"/>
  <c r="AF70" i="8"/>
  <c r="AG70" i="8"/>
  <c r="AH70" i="8"/>
  <c r="AI70" i="8"/>
  <c r="AD71" i="8"/>
  <c r="AE71" i="8"/>
  <c r="AF71" i="8"/>
  <c r="AG71" i="8"/>
  <c r="AH71" i="8"/>
  <c r="AI71" i="8"/>
  <c r="AD72" i="8"/>
  <c r="AE72" i="8"/>
  <c r="AF72" i="8"/>
  <c r="AG72" i="8"/>
  <c r="AH72" i="8"/>
  <c r="AI72" i="8"/>
  <c r="AD73" i="8"/>
  <c r="AE73" i="8"/>
  <c r="AF73" i="8"/>
  <c r="AG73" i="8"/>
  <c r="AH73" i="8"/>
  <c r="AI73" i="8"/>
  <c r="AD74" i="8"/>
  <c r="AE74" i="8"/>
  <c r="AF74" i="8"/>
  <c r="AG74" i="8"/>
  <c r="AH74" i="8"/>
  <c r="AI74" i="8"/>
  <c r="AD75" i="8"/>
  <c r="AE75" i="8"/>
  <c r="AF75" i="8"/>
  <c r="AG75" i="8"/>
  <c r="AH75" i="8"/>
  <c r="AI75" i="8"/>
  <c r="AD76" i="8"/>
  <c r="AE76" i="8"/>
  <c r="AF76" i="8"/>
  <c r="AG76" i="8"/>
  <c r="AH76" i="8"/>
  <c r="AI76" i="8"/>
  <c r="AD77" i="8"/>
  <c r="AE77" i="8"/>
  <c r="AF77" i="8"/>
  <c r="AG77" i="8"/>
  <c r="AH77" i="8"/>
  <c r="AI77" i="8"/>
  <c r="AD78" i="8"/>
  <c r="AE78" i="8"/>
  <c r="AF78" i="8"/>
  <c r="AG78" i="8"/>
  <c r="AH78" i="8"/>
  <c r="AI78" i="8"/>
  <c r="AD79" i="8"/>
  <c r="AE79" i="8"/>
  <c r="AF79" i="8"/>
  <c r="AG79" i="8"/>
  <c r="AH79" i="8"/>
  <c r="AI79" i="8"/>
  <c r="AD80" i="8"/>
  <c r="AE80" i="8"/>
  <c r="AF80" i="8"/>
  <c r="AG80" i="8"/>
  <c r="AH80" i="8"/>
  <c r="AI80" i="8"/>
  <c r="AD81" i="8"/>
  <c r="AE81" i="8"/>
  <c r="AF81" i="8"/>
  <c r="AG81" i="8"/>
  <c r="AH81" i="8"/>
  <c r="AI81" i="8"/>
  <c r="AD82" i="8"/>
  <c r="AE82" i="8"/>
  <c r="AF82" i="8"/>
  <c r="AG82" i="8"/>
  <c r="AH82" i="8"/>
  <c r="AI82" i="8"/>
  <c r="AD83" i="8"/>
  <c r="AE83" i="8"/>
  <c r="AF83" i="8"/>
  <c r="AG83" i="8"/>
  <c r="AH83" i="8"/>
  <c r="AI83" i="8"/>
  <c r="AD84" i="8"/>
  <c r="AE84" i="8"/>
  <c r="AF84" i="8"/>
  <c r="AG84" i="8"/>
  <c r="AH84" i="8"/>
  <c r="AI84" i="8"/>
  <c r="AD85" i="8"/>
  <c r="AE85" i="8"/>
  <c r="AF85" i="8"/>
  <c r="AG85" i="8"/>
  <c r="AH85" i="8"/>
  <c r="AI85" i="8"/>
  <c r="AD86" i="8"/>
  <c r="AE86" i="8"/>
  <c r="AF86" i="8"/>
  <c r="AG86" i="8"/>
  <c r="AH86" i="8"/>
  <c r="AI86" i="8"/>
  <c r="AD87" i="8"/>
  <c r="AE87" i="8"/>
  <c r="AF87" i="8"/>
  <c r="AG87" i="8"/>
  <c r="AH87" i="8"/>
  <c r="AI87" i="8"/>
  <c r="AD88" i="8"/>
  <c r="AE88" i="8"/>
  <c r="AF88" i="8"/>
  <c r="AG88" i="8"/>
  <c r="AH88" i="8"/>
  <c r="AI88" i="8"/>
  <c r="AD89" i="8"/>
  <c r="AE89" i="8"/>
  <c r="AF89" i="8"/>
  <c r="AG89" i="8"/>
  <c r="AH89" i="8"/>
  <c r="AI89" i="8"/>
  <c r="AD90" i="8"/>
  <c r="AE90" i="8"/>
  <c r="AF90" i="8"/>
  <c r="AG90" i="8"/>
  <c r="AH90" i="8"/>
  <c r="AI90" i="8"/>
  <c r="AD91" i="8"/>
  <c r="AE91" i="8"/>
  <c r="AF91" i="8"/>
  <c r="AG91" i="8"/>
  <c r="AH91" i="8"/>
  <c r="AI91" i="8"/>
  <c r="AD92" i="8"/>
  <c r="AE92" i="8"/>
  <c r="AF92" i="8"/>
  <c r="AG92" i="8"/>
  <c r="AH92" i="8"/>
  <c r="AI92" i="8"/>
  <c r="AD93" i="8"/>
  <c r="AE93" i="8"/>
  <c r="AF93" i="8"/>
  <c r="AG93" i="8"/>
  <c r="AH93" i="8"/>
  <c r="AI93" i="8"/>
  <c r="AD94" i="8"/>
  <c r="AE94" i="8"/>
  <c r="AF94" i="8"/>
  <c r="AG94" i="8"/>
  <c r="AH94" i="8"/>
  <c r="AI94" i="8"/>
  <c r="AD95" i="8"/>
  <c r="AE95" i="8"/>
  <c r="AF95" i="8"/>
  <c r="AG95" i="8"/>
  <c r="AH95" i="8"/>
  <c r="AI95" i="8"/>
  <c r="AD96" i="8"/>
  <c r="AE96" i="8"/>
  <c r="AF96" i="8"/>
  <c r="AG96" i="8"/>
  <c r="AH96" i="8"/>
  <c r="AI96" i="8"/>
  <c r="AD97" i="8"/>
  <c r="AE97" i="8"/>
  <c r="AF97" i="8"/>
  <c r="AG97" i="8"/>
  <c r="AH97" i="8"/>
  <c r="AI97" i="8"/>
  <c r="AD98" i="8"/>
  <c r="AE98" i="8"/>
  <c r="AF98" i="8"/>
  <c r="AG98" i="8"/>
  <c r="AH98" i="8"/>
  <c r="AI98" i="8"/>
  <c r="AD99" i="8"/>
  <c r="AE99" i="8"/>
  <c r="AF99" i="8"/>
  <c r="AG99" i="8"/>
  <c r="AH99" i="8"/>
  <c r="AI99" i="8"/>
  <c r="AD100" i="8"/>
  <c r="AE100" i="8"/>
  <c r="AF100" i="8"/>
  <c r="AG100" i="8"/>
  <c r="AH100" i="8"/>
  <c r="AI100" i="8"/>
  <c r="AD101" i="8"/>
  <c r="AE101" i="8"/>
  <c r="AF101" i="8"/>
  <c r="AG101" i="8"/>
  <c r="AH101" i="8"/>
  <c r="AI101" i="8"/>
  <c r="AD102" i="8"/>
  <c r="AE102" i="8"/>
  <c r="AF102" i="8"/>
  <c r="AG102" i="8"/>
  <c r="AH102" i="8"/>
  <c r="AI102" i="8"/>
  <c r="AD103" i="8"/>
  <c r="AE103" i="8"/>
  <c r="AF103" i="8"/>
  <c r="AG103" i="8"/>
  <c r="AH103" i="8"/>
  <c r="AI103" i="8"/>
  <c r="AD104" i="8"/>
  <c r="AE104" i="8"/>
  <c r="AF104" i="8"/>
  <c r="AG104" i="8"/>
  <c r="AH104" i="8"/>
  <c r="AI104" i="8"/>
  <c r="AD105" i="8"/>
  <c r="AE105" i="8"/>
  <c r="AF105" i="8"/>
  <c r="AG105" i="8"/>
  <c r="AH105" i="8"/>
  <c r="AI105" i="8"/>
  <c r="AD106" i="8"/>
  <c r="AE106" i="8"/>
  <c r="AF106" i="8"/>
  <c r="AG106" i="8"/>
  <c r="AH106" i="8"/>
  <c r="AI106" i="8"/>
  <c r="AD107" i="8"/>
  <c r="AE107" i="8"/>
  <c r="AF107" i="8"/>
  <c r="AG107" i="8"/>
  <c r="AH107" i="8"/>
  <c r="AI107" i="8"/>
  <c r="AD108" i="8"/>
  <c r="AE108" i="8"/>
  <c r="AF108" i="8"/>
  <c r="AG108" i="8"/>
  <c r="AH108" i="8"/>
  <c r="AI108" i="8"/>
  <c r="AD109" i="8"/>
  <c r="AE109" i="8"/>
  <c r="AF109" i="8"/>
  <c r="AG109" i="8"/>
  <c r="AH109" i="8"/>
  <c r="AI109" i="8"/>
  <c r="AD110" i="8"/>
  <c r="AE110" i="8"/>
  <c r="AF110" i="8"/>
  <c r="AG110" i="8"/>
  <c r="AH110" i="8"/>
  <c r="AI110" i="8"/>
  <c r="AD111" i="8"/>
  <c r="AE111" i="8"/>
  <c r="AF111" i="8"/>
  <c r="AG111" i="8"/>
  <c r="AH111" i="8"/>
  <c r="AI111" i="8"/>
  <c r="AD112" i="8"/>
  <c r="AE112" i="8"/>
  <c r="AF112" i="8"/>
  <c r="AG112" i="8"/>
  <c r="AH112" i="8"/>
  <c r="AI112" i="8"/>
  <c r="AD113" i="8"/>
  <c r="AE113" i="8"/>
  <c r="AF113" i="8"/>
  <c r="AG113" i="8"/>
  <c r="AH113" i="8"/>
  <c r="AI113" i="8"/>
  <c r="AD114" i="8"/>
  <c r="AE114" i="8"/>
  <c r="AF114" i="8"/>
  <c r="AG114" i="8"/>
  <c r="AH114" i="8"/>
  <c r="AI114" i="8"/>
  <c r="AD115" i="8"/>
  <c r="AE115" i="8"/>
  <c r="AF115" i="8"/>
  <c r="AG115" i="8"/>
  <c r="AH115" i="8"/>
  <c r="AI115" i="8"/>
  <c r="AD116" i="8"/>
  <c r="AE116" i="8"/>
  <c r="AF116" i="8"/>
  <c r="AG116" i="8"/>
  <c r="AH116" i="8"/>
  <c r="AI116" i="8"/>
  <c r="AD117" i="8"/>
  <c r="AE117" i="8"/>
  <c r="AF117" i="8"/>
  <c r="AG117" i="8"/>
  <c r="AH117" i="8"/>
  <c r="AI117" i="8"/>
  <c r="AD118" i="8"/>
  <c r="AE118" i="8"/>
  <c r="AF118" i="8"/>
  <c r="AG118" i="8"/>
  <c r="AH118" i="8"/>
  <c r="AI118" i="8"/>
  <c r="AD119" i="8"/>
  <c r="AE119" i="8"/>
  <c r="AF119" i="8"/>
  <c r="AG119" i="8"/>
  <c r="AH119" i="8"/>
  <c r="AI119" i="8"/>
  <c r="AD120" i="8"/>
  <c r="AE120" i="8"/>
  <c r="AF120" i="8"/>
  <c r="AG120" i="8"/>
  <c r="AH120" i="8"/>
  <c r="AI120" i="8"/>
  <c r="AD121" i="8"/>
  <c r="AE121" i="8"/>
  <c r="AF121" i="8"/>
  <c r="AG121" i="8"/>
  <c r="AH121" i="8"/>
  <c r="AI121" i="8"/>
  <c r="AD122" i="8"/>
  <c r="AE122" i="8"/>
  <c r="AF122" i="8"/>
  <c r="AG122" i="8"/>
  <c r="AH122" i="8"/>
  <c r="AI122" i="8"/>
  <c r="AD123" i="8"/>
  <c r="AE123" i="8"/>
  <c r="AF123" i="8"/>
  <c r="AG123" i="8"/>
  <c r="AH123" i="8"/>
  <c r="AI123" i="8"/>
  <c r="AD124" i="8"/>
  <c r="AE124" i="8"/>
  <c r="AF124" i="8"/>
  <c r="AG124" i="8"/>
  <c r="AH124" i="8"/>
  <c r="AI124" i="8"/>
  <c r="AD125" i="8"/>
  <c r="AE125" i="8"/>
  <c r="AF125" i="8"/>
  <c r="AG125" i="8"/>
  <c r="AH125" i="8"/>
  <c r="AI125" i="8"/>
  <c r="AD126" i="8"/>
  <c r="AE126" i="8"/>
  <c r="AF126" i="8"/>
  <c r="AG126" i="8"/>
  <c r="AH126" i="8"/>
  <c r="AI126" i="8"/>
  <c r="AD127" i="8"/>
  <c r="AE127" i="8"/>
  <c r="AF127" i="8"/>
  <c r="AG127" i="8"/>
  <c r="AH127" i="8"/>
  <c r="AI127" i="8"/>
  <c r="AD128" i="8"/>
  <c r="AE128" i="8"/>
  <c r="AF128" i="8"/>
  <c r="AG128" i="8"/>
  <c r="AH128" i="8"/>
  <c r="AI128" i="8"/>
  <c r="AD129" i="8"/>
  <c r="AE129" i="8"/>
  <c r="AF129" i="8"/>
  <c r="AG129" i="8"/>
  <c r="AH129" i="8"/>
  <c r="AI129" i="8"/>
  <c r="AD130" i="8"/>
  <c r="AE130" i="8"/>
  <c r="AF130" i="8"/>
  <c r="AG130" i="8"/>
  <c r="AH130" i="8"/>
  <c r="AI130" i="8"/>
  <c r="AD131" i="8"/>
  <c r="AE131" i="8"/>
  <c r="AF131" i="8"/>
  <c r="AG131" i="8"/>
  <c r="AH131" i="8"/>
  <c r="AI131" i="8"/>
  <c r="AD132" i="8"/>
  <c r="AE132" i="8"/>
  <c r="AF132" i="8"/>
  <c r="AG132" i="8"/>
  <c r="AH132" i="8"/>
  <c r="AI132" i="8"/>
  <c r="AD133" i="8"/>
  <c r="AE133" i="8"/>
  <c r="AF133" i="8"/>
  <c r="AG133" i="8"/>
  <c r="AH133" i="8"/>
  <c r="AI133" i="8"/>
  <c r="AD134" i="8"/>
  <c r="AE134" i="8"/>
  <c r="AF134" i="8"/>
  <c r="AG134" i="8"/>
  <c r="AH134" i="8"/>
  <c r="AI134" i="8"/>
  <c r="AD135" i="8"/>
  <c r="AE135" i="8"/>
  <c r="AF135" i="8"/>
  <c r="AG135" i="8"/>
  <c r="AH135" i="8"/>
  <c r="AI135" i="8"/>
  <c r="AD136" i="8"/>
  <c r="AE136" i="8"/>
  <c r="AF136" i="8"/>
  <c r="AG136" i="8"/>
  <c r="AH136" i="8"/>
  <c r="AI136" i="8"/>
  <c r="AD137" i="8"/>
  <c r="AE137" i="8"/>
  <c r="AF137" i="8"/>
  <c r="AG137" i="8"/>
  <c r="AH137" i="8"/>
  <c r="AI137" i="8"/>
  <c r="AD138" i="8"/>
  <c r="AE138" i="8"/>
  <c r="AF138" i="8"/>
  <c r="AG138" i="8"/>
  <c r="AH138" i="8"/>
  <c r="AI138" i="8"/>
  <c r="AD139" i="8"/>
  <c r="AE139" i="8"/>
  <c r="AF139" i="8"/>
  <c r="AG139" i="8"/>
  <c r="AH139" i="8"/>
  <c r="AI139" i="8"/>
  <c r="AD140" i="8"/>
  <c r="AE140" i="8"/>
  <c r="AF140" i="8"/>
  <c r="AG140" i="8"/>
  <c r="AH140" i="8"/>
  <c r="AI140" i="8"/>
  <c r="AD141" i="8"/>
  <c r="AE141" i="8"/>
  <c r="AF141" i="8"/>
  <c r="AG141" i="8"/>
  <c r="AH141" i="8"/>
  <c r="AI141" i="8"/>
  <c r="AD142" i="8"/>
  <c r="AE142" i="8"/>
  <c r="AF142" i="8"/>
  <c r="AG142" i="8"/>
  <c r="AH142" i="8"/>
  <c r="AI142" i="8"/>
  <c r="AD143" i="8"/>
  <c r="AE143" i="8"/>
  <c r="AF143" i="8"/>
  <c r="AG143" i="8"/>
  <c r="AH143" i="8"/>
  <c r="AI143" i="8"/>
  <c r="AD144" i="8"/>
  <c r="AE144" i="8"/>
  <c r="AF144" i="8"/>
  <c r="AG144" i="8"/>
  <c r="AH144" i="8"/>
  <c r="AI144" i="8"/>
  <c r="AD145" i="8"/>
  <c r="AE145" i="8"/>
  <c r="AF145" i="8"/>
  <c r="AG145" i="8"/>
  <c r="AH145" i="8"/>
  <c r="AI145" i="8"/>
  <c r="AD146" i="8"/>
  <c r="AE146" i="8"/>
  <c r="AF146" i="8"/>
  <c r="AG146" i="8"/>
  <c r="AH146" i="8"/>
  <c r="AI146" i="8"/>
  <c r="AD147" i="8"/>
  <c r="AE147" i="8"/>
  <c r="AF147" i="8"/>
  <c r="AG147" i="8"/>
  <c r="AH147" i="8"/>
  <c r="AI147" i="8"/>
  <c r="AD148" i="8"/>
  <c r="AE148" i="8"/>
  <c r="AF148" i="8"/>
  <c r="AG148" i="8"/>
  <c r="AH148" i="8"/>
  <c r="AI148" i="8"/>
  <c r="AD149" i="8"/>
  <c r="AE149" i="8"/>
  <c r="AF149" i="8"/>
  <c r="AG149" i="8"/>
  <c r="AH149" i="8"/>
  <c r="AI149" i="8"/>
  <c r="AD150" i="8"/>
  <c r="AE150" i="8"/>
  <c r="AF150" i="8"/>
  <c r="AG150" i="8"/>
  <c r="AH150" i="8"/>
  <c r="AI150" i="8"/>
  <c r="AD151" i="8"/>
  <c r="AE151" i="8"/>
  <c r="AF151" i="8"/>
  <c r="AG151" i="8"/>
  <c r="AH151" i="8"/>
  <c r="AI151" i="8"/>
  <c r="AD152" i="8"/>
  <c r="AE152" i="8"/>
  <c r="AF152" i="8"/>
  <c r="AG152" i="8"/>
  <c r="AH152" i="8"/>
  <c r="AI152" i="8"/>
  <c r="AD153" i="8"/>
  <c r="AE153" i="8"/>
  <c r="AF153" i="8"/>
  <c r="AG153" i="8"/>
  <c r="AH153" i="8"/>
  <c r="AI153" i="8"/>
  <c r="AD154" i="8"/>
  <c r="AE154" i="8"/>
  <c r="AF154" i="8"/>
  <c r="AG154" i="8"/>
  <c r="AH154" i="8"/>
  <c r="AI154" i="8"/>
  <c r="AD155" i="8"/>
  <c r="AE155" i="8"/>
  <c r="AF155" i="8"/>
  <c r="AG155" i="8"/>
  <c r="AH155" i="8"/>
  <c r="AI155" i="8"/>
  <c r="AD156" i="8"/>
  <c r="AE156" i="8"/>
  <c r="AF156" i="8"/>
  <c r="AG156" i="8"/>
  <c r="AH156" i="8"/>
  <c r="AI156" i="8"/>
  <c r="AD157" i="8"/>
  <c r="AE157" i="8"/>
  <c r="AF157" i="8"/>
  <c r="AG157" i="8"/>
  <c r="AH157" i="8"/>
  <c r="AI157" i="8"/>
  <c r="AD158" i="8"/>
  <c r="AE158" i="8"/>
  <c r="AF158" i="8"/>
  <c r="AG158" i="8"/>
  <c r="AH158" i="8"/>
  <c r="AI158" i="8"/>
  <c r="AD159" i="8"/>
  <c r="AE159" i="8"/>
  <c r="AF159" i="8"/>
  <c r="AG159" i="8"/>
  <c r="AH159" i="8"/>
  <c r="AI159" i="8"/>
  <c r="AD160" i="8"/>
  <c r="AE160" i="8"/>
  <c r="AF160" i="8"/>
  <c r="AG160" i="8"/>
  <c r="AH160" i="8"/>
  <c r="AI160" i="8"/>
  <c r="AD161" i="8"/>
  <c r="AE161" i="8"/>
  <c r="AF161" i="8"/>
  <c r="AG161" i="8"/>
  <c r="AH161" i="8"/>
  <c r="AI161" i="8"/>
  <c r="AD162" i="8"/>
  <c r="AE162" i="8"/>
  <c r="AF162" i="8"/>
  <c r="AG162" i="8"/>
  <c r="AH162" i="8"/>
  <c r="AI162" i="8"/>
  <c r="AD163" i="8"/>
  <c r="AE163" i="8"/>
  <c r="AF163" i="8"/>
  <c r="AG163" i="8"/>
  <c r="AH163" i="8"/>
  <c r="AI163" i="8"/>
  <c r="AD164" i="8"/>
  <c r="AE164" i="8"/>
  <c r="AF164" i="8"/>
  <c r="AG164" i="8"/>
  <c r="AH164" i="8"/>
  <c r="AI164" i="8"/>
  <c r="AD165" i="8"/>
  <c r="AE165" i="8"/>
  <c r="AF165" i="8"/>
  <c r="AG165" i="8"/>
  <c r="AH165" i="8"/>
  <c r="AI165" i="8"/>
  <c r="AD166" i="8"/>
  <c r="AE166" i="8"/>
  <c r="AF166" i="8"/>
  <c r="AG166" i="8"/>
  <c r="AH166" i="8"/>
  <c r="AI166" i="8"/>
  <c r="AD167" i="8"/>
  <c r="AE167" i="8"/>
  <c r="AF167" i="8"/>
  <c r="AG167" i="8"/>
  <c r="AH167" i="8"/>
  <c r="AI167" i="8"/>
  <c r="AD168" i="8"/>
  <c r="AE168" i="8"/>
  <c r="AF168" i="8"/>
  <c r="AG168" i="8"/>
  <c r="AH168" i="8"/>
  <c r="AI168" i="8"/>
  <c r="AD169" i="8"/>
  <c r="AE169" i="8"/>
  <c r="AF169" i="8"/>
  <c r="AG169" i="8"/>
  <c r="AH169" i="8"/>
  <c r="AI169" i="8"/>
  <c r="AD170" i="8"/>
  <c r="AE170" i="8"/>
  <c r="AF170" i="8"/>
  <c r="AG170" i="8"/>
  <c r="AH170" i="8"/>
  <c r="AI170" i="8"/>
  <c r="AD171" i="8"/>
  <c r="AE171" i="8"/>
  <c r="AF171" i="8"/>
  <c r="AG171" i="8"/>
  <c r="AH171" i="8"/>
  <c r="AI171" i="8"/>
  <c r="AD172" i="8"/>
  <c r="AE172" i="8"/>
  <c r="AF172" i="8"/>
  <c r="AG172" i="8"/>
  <c r="AH172" i="8"/>
  <c r="AI172" i="8"/>
  <c r="AD173" i="8"/>
  <c r="AE173" i="8"/>
  <c r="AF173" i="8"/>
  <c r="AG173" i="8"/>
  <c r="AH173" i="8"/>
  <c r="AI173" i="8"/>
  <c r="AD174" i="8"/>
  <c r="AE174" i="8"/>
  <c r="AF174" i="8"/>
  <c r="AG174" i="8"/>
  <c r="AH174" i="8"/>
  <c r="AI174" i="8"/>
  <c r="AD175" i="8"/>
  <c r="AE175" i="8"/>
  <c r="AF175" i="8"/>
  <c r="AG175" i="8"/>
  <c r="AH175" i="8"/>
  <c r="AI175" i="8"/>
  <c r="AD176" i="8"/>
  <c r="AE176" i="8"/>
  <c r="AF176" i="8"/>
  <c r="AG176" i="8"/>
  <c r="AH176" i="8"/>
  <c r="AI176" i="8"/>
  <c r="AD177" i="8"/>
  <c r="AE177" i="8"/>
  <c r="AF177" i="8"/>
  <c r="AG177" i="8"/>
  <c r="AH177" i="8"/>
  <c r="AI177" i="8"/>
  <c r="AD178" i="8"/>
  <c r="AE178" i="8"/>
  <c r="AF178" i="8"/>
  <c r="AG178" i="8"/>
  <c r="AH178" i="8"/>
  <c r="AI178" i="8"/>
  <c r="AD179" i="8"/>
  <c r="AE179" i="8"/>
  <c r="AF179" i="8"/>
  <c r="AG179" i="8"/>
  <c r="AH179" i="8"/>
  <c r="AI179" i="8"/>
  <c r="AD180" i="8"/>
  <c r="AE180" i="8"/>
  <c r="AF180" i="8"/>
  <c r="AG180" i="8"/>
  <c r="AH180" i="8"/>
  <c r="AI180" i="8"/>
  <c r="AD181" i="8"/>
  <c r="AE181" i="8"/>
  <c r="AF181" i="8"/>
  <c r="AG181" i="8"/>
  <c r="AH181" i="8"/>
  <c r="AI181" i="8"/>
  <c r="AD182" i="8"/>
  <c r="AE182" i="8"/>
  <c r="AF182" i="8"/>
  <c r="AG182" i="8"/>
  <c r="AH182" i="8"/>
  <c r="AI182" i="8"/>
  <c r="AD183" i="8"/>
  <c r="AE183" i="8"/>
  <c r="AF183" i="8"/>
  <c r="AG183" i="8"/>
  <c r="AH183" i="8"/>
  <c r="AI183" i="8"/>
  <c r="AD184" i="8"/>
  <c r="AE184" i="8"/>
  <c r="AF184" i="8"/>
  <c r="AG184" i="8"/>
  <c r="AH184" i="8"/>
  <c r="AI184" i="8"/>
  <c r="AD185" i="8"/>
  <c r="AE185" i="8"/>
  <c r="AF185" i="8"/>
  <c r="AG185" i="8"/>
  <c r="AH185" i="8"/>
  <c r="AI185" i="8"/>
  <c r="AD186" i="8"/>
  <c r="AE186" i="8"/>
  <c r="AF186" i="8"/>
  <c r="AG186" i="8"/>
  <c r="AH186" i="8"/>
  <c r="AI186" i="8"/>
  <c r="AD187" i="8"/>
  <c r="AE187" i="8"/>
  <c r="AF187" i="8"/>
  <c r="AG187" i="8"/>
  <c r="AH187" i="8"/>
  <c r="AI187" i="8"/>
  <c r="AD188" i="8"/>
  <c r="AE188" i="8"/>
  <c r="AF188" i="8"/>
  <c r="AG188" i="8"/>
  <c r="AH188" i="8"/>
  <c r="AI188" i="8"/>
  <c r="AD189" i="8"/>
  <c r="AE189" i="8"/>
  <c r="AF189" i="8"/>
  <c r="AG189" i="8"/>
  <c r="AH189" i="8"/>
  <c r="AI189" i="8"/>
  <c r="AD190" i="8"/>
  <c r="AE190" i="8"/>
  <c r="AF190" i="8"/>
  <c r="AG190" i="8"/>
  <c r="AH190" i="8"/>
  <c r="AI190" i="8"/>
  <c r="AD191" i="8"/>
  <c r="AE191" i="8"/>
  <c r="AF191" i="8"/>
  <c r="AG191" i="8"/>
  <c r="AH191" i="8"/>
  <c r="AI191" i="8"/>
  <c r="AD192" i="8"/>
  <c r="AE192" i="8"/>
  <c r="AF192" i="8"/>
  <c r="AG192" i="8"/>
  <c r="AH192" i="8"/>
  <c r="AI192" i="8"/>
  <c r="AD193" i="8"/>
  <c r="AE193" i="8"/>
  <c r="AF193" i="8"/>
  <c r="AG193" i="8"/>
  <c r="AH193" i="8"/>
  <c r="AI193" i="8"/>
  <c r="AD194" i="8"/>
  <c r="AE194" i="8"/>
  <c r="AF194" i="8"/>
  <c r="AG194" i="8"/>
  <c r="AH194" i="8"/>
  <c r="AI194" i="8"/>
  <c r="AD195" i="8"/>
  <c r="AE195" i="8"/>
  <c r="AF195" i="8"/>
  <c r="AG195" i="8"/>
  <c r="AH195" i="8"/>
  <c r="AI195" i="8"/>
  <c r="AD196" i="8"/>
  <c r="AE196" i="8"/>
  <c r="AF196" i="8"/>
  <c r="AG196" i="8"/>
  <c r="AH196" i="8"/>
  <c r="AI196" i="8"/>
  <c r="AD197" i="8"/>
  <c r="AE197" i="8"/>
  <c r="AF197" i="8"/>
  <c r="AG197" i="8"/>
  <c r="AH197" i="8"/>
  <c r="AI197" i="8"/>
  <c r="AD198" i="8"/>
  <c r="AE198" i="8"/>
  <c r="AF198" i="8"/>
  <c r="AG198" i="8"/>
  <c r="AH198" i="8"/>
  <c r="AI198" i="8"/>
  <c r="AD199" i="8"/>
  <c r="AE199" i="8"/>
  <c r="AF199" i="8"/>
  <c r="AG199" i="8"/>
  <c r="AH199" i="8"/>
  <c r="AI199" i="8"/>
  <c r="AD200" i="8"/>
  <c r="AE200" i="8"/>
  <c r="AF200" i="8"/>
  <c r="AG200" i="8"/>
  <c r="AH200" i="8"/>
  <c r="AI200" i="8"/>
  <c r="AD201" i="8"/>
  <c r="AE201" i="8"/>
  <c r="AF201" i="8"/>
  <c r="AG201" i="8"/>
  <c r="AH201" i="8"/>
  <c r="AI201" i="8"/>
  <c r="AD202" i="8"/>
  <c r="AE202" i="8"/>
  <c r="AF202" i="8"/>
  <c r="AG202" i="8"/>
  <c r="AH202" i="8"/>
  <c r="AI202" i="8"/>
  <c r="AD203" i="8"/>
  <c r="AE203" i="8"/>
  <c r="AF203" i="8"/>
  <c r="AG203" i="8"/>
  <c r="AH203" i="8"/>
  <c r="AI203" i="8"/>
  <c r="AD204" i="8"/>
  <c r="AE204" i="8"/>
  <c r="AF204" i="8"/>
  <c r="AG204" i="8"/>
  <c r="AH204" i="8"/>
  <c r="AI204" i="8"/>
  <c r="AD205" i="8"/>
  <c r="AE205" i="8"/>
  <c r="AF205" i="8"/>
  <c r="AG205" i="8"/>
  <c r="AH205" i="8"/>
  <c r="AI205" i="8"/>
  <c r="AD206" i="8"/>
  <c r="AE206" i="8"/>
  <c r="AF206" i="8"/>
  <c r="AG206" i="8"/>
  <c r="AH206" i="8"/>
  <c r="AI206" i="8"/>
  <c r="AD207" i="8"/>
  <c r="AE207" i="8"/>
  <c r="AF207" i="8"/>
  <c r="AG207" i="8"/>
  <c r="AH207" i="8"/>
  <c r="AI207" i="8"/>
  <c r="AD208" i="8"/>
  <c r="AE208" i="8"/>
  <c r="AF208" i="8"/>
  <c r="AG208" i="8"/>
  <c r="AH208" i="8"/>
  <c r="AI208" i="8"/>
  <c r="AD209" i="8"/>
  <c r="AE209" i="8"/>
  <c r="AF209" i="8"/>
  <c r="AG209" i="8"/>
  <c r="AH209" i="8"/>
  <c r="AI209" i="8"/>
  <c r="AD210" i="8"/>
  <c r="AE210" i="8"/>
  <c r="AF210" i="8"/>
  <c r="AG210" i="8"/>
  <c r="AH210" i="8"/>
  <c r="AI210" i="8"/>
  <c r="AD211" i="8"/>
  <c r="AE211" i="8"/>
  <c r="AF211" i="8"/>
  <c r="AG211" i="8"/>
  <c r="AH211" i="8"/>
  <c r="AI211" i="8"/>
  <c r="AD212" i="8"/>
  <c r="AE212" i="8"/>
  <c r="AF212" i="8"/>
  <c r="AG212" i="8"/>
  <c r="AH212" i="8"/>
  <c r="AI212" i="8"/>
  <c r="AD213" i="8"/>
  <c r="AE213" i="8"/>
  <c r="AF213" i="8"/>
  <c r="AG213" i="8"/>
  <c r="AH213" i="8"/>
  <c r="AI213" i="8"/>
  <c r="AD214" i="8"/>
  <c r="AE214" i="8"/>
  <c r="AF214" i="8"/>
  <c r="AG214" i="8"/>
  <c r="AH214" i="8"/>
  <c r="AI214" i="8"/>
  <c r="AD215" i="8"/>
  <c r="AE215" i="8"/>
  <c r="AF215" i="8"/>
  <c r="AG215" i="8"/>
  <c r="AH215" i="8"/>
  <c r="AI215" i="8"/>
  <c r="AD216" i="8"/>
  <c r="AE216" i="8"/>
  <c r="AF216" i="8"/>
  <c r="AG216" i="8"/>
  <c r="AH216" i="8"/>
  <c r="AI216" i="8"/>
  <c r="AD217" i="8"/>
  <c r="AE217" i="8"/>
  <c r="AF217" i="8"/>
  <c r="AG217" i="8"/>
  <c r="AH217" i="8"/>
  <c r="AI217" i="8"/>
  <c r="AD218" i="8"/>
  <c r="AE218" i="8"/>
  <c r="AF218" i="8"/>
  <c r="AG218" i="8"/>
  <c r="AH218" i="8"/>
  <c r="AI218" i="8"/>
  <c r="AD219" i="8"/>
  <c r="AE219" i="8"/>
  <c r="AF219" i="8"/>
  <c r="AG219" i="8"/>
  <c r="AH219" i="8"/>
  <c r="AI219" i="8"/>
  <c r="AD220" i="8"/>
  <c r="AE220" i="8"/>
  <c r="AF220" i="8"/>
  <c r="AG220" i="8"/>
  <c r="AH220" i="8"/>
  <c r="AI220" i="8"/>
  <c r="AD221" i="8"/>
  <c r="AE221" i="8"/>
  <c r="AF221" i="8"/>
  <c r="AG221" i="8"/>
  <c r="AH221" i="8"/>
  <c r="AI221" i="8"/>
  <c r="AD222" i="8"/>
  <c r="AE222" i="8"/>
  <c r="AF222" i="8"/>
  <c r="AG222" i="8"/>
  <c r="AH222" i="8"/>
  <c r="AI222" i="8"/>
  <c r="AD223" i="8"/>
  <c r="AE223" i="8"/>
  <c r="AF223" i="8"/>
  <c r="AG223" i="8"/>
  <c r="AH223" i="8"/>
  <c r="AI223" i="8"/>
  <c r="AD224" i="8"/>
  <c r="AE224" i="8"/>
  <c r="AF224" i="8"/>
  <c r="AG224" i="8"/>
  <c r="AH224" i="8"/>
  <c r="AI224" i="8"/>
  <c r="AD225" i="8"/>
  <c r="AE225" i="8"/>
  <c r="AF225" i="8"/>
  <c r="AG225" i="8"/>
  <c r="AH225" i="8"/>
  <c r="AI225" i="8"/>
  <c r="AD226" i="8"/>
  <c r="AE226" i="8"/>
  <c r="AF226" i="8"/>
  <c r="AG226" i="8"/>
  <c r="AH226" i="8"/>
  <c r="AI226" i="8"/>
  <c r="AD227" i="8"/>
  <c r="AE227" i="8"/>
  <c r="AF227" i="8"/>
  <c r="AG227" i="8"/>
  <c r="AH227" i="8"/>
  <c r="AI227" i="8"/>
  <c r="AD228" i="8"/>
  <c r="AE228" i="8"/>
  <c r="AF228" i="8"/>
  <c r="AG228" i="8"/>
  <c r="AH228" i="8"/>
  <c r="AI228" i="8"/>
  <c r="AD229" i="8"/>
  <c r="AE229" i="8"/>
  <c r="AF229" i="8"/>
  <c r="AG229" i="8"/>
  <c r="AH229" i="8"/>
  <c r="AI229" i="8"/>
  <c r="AD230" i="8"/>
  <c r="AE230" i="8"/>
  <c r="AF230" i="8"/>
  <c r="AG230" i="8"/>
  <c r="AH230" i="8"/>
  <c r="AI230" i="8"/>
  <c r="AD231" i="8"/>
  <c r="AE231" i="8"/>
  <c r="AF231" i="8"/>
  <c r="AG231" i="8"/>
  <c r="AH231" i="8"/>
  <c r="AI231" i="8"/>
  <c r="AD232" i="8"/>
  <c r="AE232" i="8"/>
  <c r="AF232" i="8"/>
  <c r="AG232" i="8"/>
  <c r="AH232" i="8"/>
  <c r="AI232" i="8"/>
  <c r="AD233" i="8"/>
  <c r="AE233" i="8"/>
  <c r="AF233" i="8"/>
  <c r="AG233" i="8"/>
  <c r="AH233" i="8"/>
  <c r="AI233" i="8"/>
  <c r="AD234" i="8"/>
  <c r="AE234" i="8"/>
  <c r="AF234" i="8"/>
  <c r="AG234" i="8"/>
  <c r="AH234" i="8"/>
  <c r="AI234" i="8"/>
  <c r="AD235" i="8"/>
  <c r="AE235" i="8"/>
  <c r="AF235" i="8"/>
  <c r="AG235" i="8"/>
  <c r="AH235" i="8"/>
  <c r="AI235" i="8"/>
  <c r="AD236" i="8"/>
  <c r="AE236" i="8"/>
  <c r="AF236" i="8"/>
  <c r="AG236" i="8"/>
  <c r="AH236" i="8"/>
  <c r="AI236" i="8"/>
  <c r="AD237" i="8"/>
  <c r="AE237" i="8"/>
  <c r="AF237" i="8"/>
  <c r="AG237" i="8"/>
  <c r="AH237" i="8"/>
  <c r="AI237" i="8"/>
  <c r="AD238" i="8"/>
  <c r="AE238" i="8"/>
  <c r="AF238" i="8"/>
  <c r="AG238" i="8"/>
  <c r="AH238" i="8"/>
  <c r="AI238" i="8"/>
  <c r="AD239" i="8"/>
  <c r="AE239" i="8"/>
  <c r="AF239" i="8"/>
  <c r="AG239" i="8"/>
  <c r="AH239" i="8"/>
  <c r="AI239" i="8"/>
  <c r="AD240" i="8"/>
  <c r="AE240" i="8"/>
  <c r="AF240" i="8"/>
  <c r="AG240" i="8"/>
  <c r="AH240" i="8"/>
  <c r="AI240" i="8"/>
  <c r="AD241" i="8"/>
  <c r="AE241" i="8"/>
  <c r="AF241" i="8"/>
  <c r="AG241" i="8"/>
  <c r="AH241" i="8"/>
  <c r="AI241" i="8"/>
  <c r="AD242" i="8"/>
  <c r="AE242" i="8"/>
  <c r="AF242" i="8"/>
  <c r="AG242" i="8"/>
  <c r="AH242" i="8"/>
  <c r="AI242" i="8"/>
  <c r="AD243" i="8"/>
  <c r="AE243" i="8"/>
  <c r="AF243" i="8"/>
  <c r="AG243" i="8"/>
  <c r="AH243" i="8"/>
  <c r="AI243" i="8"/>
  <c r="AD244" i="8"/>
  <c r="AE244" i="8"/>
  <c r="AF244" i="8"/>
  <c r="AG244" i="8"/>
  <c r="AH244" i="8"/>
  <c r="AI244" i="8"/>
  <c r="AD245" i="8"/>
  <c r="AE245" i="8"/>
  <c r="AF245" i="8"/>
  <c r="AG245" i="8"/>
  <c r="AH245" i="8"/>
  <c r="AI245" i="8"/>
  <c r="AD246" i="8"/>
  <c r="AE246" i="8"/>
  <c r="AF246" i="8"/>
  <c r="AG246" i="8"/>
  <c r="AH246" i="8"/>
  <c r="AI246" i="8"/>
  <c r="AD247" i="8"/>
  <c r="AE247" i="8"/>
  <c r="AF247" i="8"/>
  <c r="AG247" i="8"/>
  <c r="AH247" i="8"/>
  <c r="AI247" i="8"/>
  <c r="AD248" i="8"/>
  <c r="AE248" i="8"/>
  <c r="AF248" i="8"/>
  <c r="AG248" i="8"/>
  <c r="AH248" i="8"/>
  <c r="AI248" i="8"/>
  <c r="AD249" i="8"/>
  <c r="AE249" i="8"/>
  <c r="AF249" i="8"/>
  <c r="AG249" i="8"/>
  <c r="AH249" i="8"/>
  <c r="AI249" i="8"/>
  <c r="AD250" i="8"/>
  <c r="AE250" i="8"/>
  <c r="AF250" i="8"/>
  <c r="AG250" i="8"/>
  <c r="AH250" i="8"/>
  <c r="AI250" i="8"/>
  <c r="AD251" i="8"/>
  <c r="AE251" i="8"/>
  <c r="AF251" i="8"/>
  <c r="AG251" i="8"/>
  <c r="AH251" i="8"/>
  <c r="AI251" i="8"/>
  <c r="AD252" i="8"/>
  <c r="AE252" i="8"/>
  <c r="AF252" i="8"/>
  <c r="AG252" i="8"/>
  <c r="AH252" i="8"/>
  <c r="AI252" i="8"/>
  <c r="AD253" i="8"/>
  <c r="AE253" i="8"/>
  <c r="AF253" i="8"/>
  <c r="AG253" i="8"/>
  <c r="AH253" i="8"/>
  <c r="AI253" i="8"/>
  <c r="AD254" i="8"/>
  <c r="AE254" i="8"/>
  <c r="AF254" i="8"/>
  <c r="AG254" i="8"/>
  <c r="AH254" i="8"/>
  <c r="AI254" i="8"/>
  <c r="AD255" i="8"/>
  <c r="AE255" i="8"/>
  <c r="AF255" i="8"/>
  <c r="AG255" i="8"/>
  <c r="AH255" i="8"/>
  <c r="AI255" i="8"/>
  <c r="AE4" i="8"/>
  <c r="AF4" i="8"/>
  <c r="AG4" i="8"/>
  <c r="AH4" i="8"/>
  <c r="AI4" i="8"/>
  <c r="AD4" i="8"/>
  <c r="J2" i="9" l="1"/>
  <c r="J3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4" i="8"/>
  <c r="W29" i="8"/>
  <c r="X29" i="8"/>
  <c r="Y29" i="8"/>
  <c r="Z29" i="8"/>
  <c r="AA29" i="8"/>
  <c r="AB29" i="8"/>
  <c r="W30" i="8"/>
  <c r="X30" i="8"/>
  <c r="Y30" i="8"/>
  <c r="Z30" i="8"/>
  <c r="AA30" i="8"/>
  <c r="AB30" i="8"/>
  <c r="W31" i="8"/>
  <c r="X31" i="8"/>
  <c r="Y31" i="8"/>
  <c r="Z31" i="8"/>
  <c r="AA31" i="8"/>
  <c r="AB31" i="8"/>
  <c r="W32" i="8"/>
  <c r="X32" i="8"/>
  <c r="Y32" i="8"/>
  <c r="Z32" i="8"/>
  <c r="AA32" i="8"/>
  <c r="AB32" i="8"/>
  <c r="W33" i="8"/>
  <c r="X33" i="8"/>
  <c r="Y33" i="8"/>
  <c r="Z33" i="8"/>
  <c r="AA33" i="8"/>
  <c r="AB33" i="8"/>
  <c r="W34" i="8"/>
  <c r="X34" i="8"/>
  <c r="Y34" i="8"/>
  <c r="Z34" i="8"/>
  <c r="AA34" i="8"/>
  <c r="AB34" i="8"/>
  <c r="W35" i="8"/>
  <c r="X35" i="8"/>
  <c r="Y35" i="8"/>
  <c r="Z35" i="8"/>
  <c r="AA35" i="8"/>
  <c r="AB35" i="8"/>
  <c r="W36" i="8"/>
  <c r="X36" i="8"/>
  <c r="Y36" i="8"/>
  <c r="Z36" i="8"/>
  <c r="AA36" i="8"/>
  <c r="AB36" i="8"/>
  <c r="W37" i="8"/>
  <c r="X37" i="8"/>
  <c r="Y37" i="8"/>
  <c r="Z37" i="8"/>
  <c r="AA37" i="8"/>
  <c r="AB37" i="8"/>
  <c r="W38" i="8"/>
  <c r="X38" i="8"/>
  <c r="Y38" i="8"/>
  <c r="Z38" i="8"/>
  <c r="AA38" i="8"/>
  <c r="AB38" i="8"/>
  <c r="W39" i="8"/>
  <c r="X39" i="8"/>
  <c r="Y39" i="8"/>
  <c r="Z39" i="8"/>
  <c r="AA39" i="8"/>
  <c r="AB39" i="8"/>
  <c r="W40" i="8"/>
  <c r="X40" i="8"/>
  <c r="Y40" i="8"/>
  <c r="Z40" i="8"/>
  <c r="AA40" i="8"/>
  <c r="AB40" i="8"/>
  <c r="W41" i="8"/>
  <c r="X41" i="8"/>
  <c r="Y41" i="8"/>
  <c r="Z41" i="8"/>
  <c r="AA41" i="8"/>
  <c r="AB41" i="8"/>
  <c r="W42" i="8"/>
  <c r="X42" i="8"/>
  <c r="Y42" i="8"/>
  <c r="Z42" i="8"/>
  <c r="AA42" i="8"/>
  <c r="AB42" i="8"/>
  <c r="W43" i="8"/>
  <c r="X43" i="8"/>
  <c r="Y43" i="8"/>
  <c r="Z43" i="8"/>
  <c r="AA43" i="8"/>
  <c r="AB43" i="8"/>
  <c r="W44" i="8"/>
  <c r="X44" i="8"/>
  <c r="Y44" i="8"/>
  <c r="Z44" i="8"/>
  <c r="AA44" i="8"/>
  <c r="AB44" i="8"/>
  <c r="W45" i="8"/>
  <c r="X45" i="8"/>
  <c r="Y45" i="8"/>
  <c r="Z45" i="8"/>
  <c r="AA45" i="8"/>
  <c r="AB45" i="8"/>
  <c r="W46" i="8"/>
  <c r="X46" i="8"/>
  <c r="Y46" i="8"/>
  <c r="Z46" i="8"/>
  <c r="AA46" i="8"/>
  <c r="AB46" i="8"/>
  <c r="W47" i="8"/>
  <c r="X47" i="8"/>
  <c r="Y47" i="8"/>
  <c r="Z47" i="8"/>
  <c r="AA47" i="8"/>
  <c r="AB47" i="8"/>
  <c r="W48" i="8"/>
  <c r="X48" i="8"/>
  <c r="Y48" i="8"/>
  <c r="Z48" i="8"/>
  <c r="AA48" i="8"/>
  <c r="AB48" i="8"/>
  <c r="W49" i="8"/>
  <c r="X49" i="8"/>
  <c r="Y49" i="8"/>
  <c r="Z49" i="8"/>
  <c r="AA49" i="8"/>
  <c r="AB49" i="8"/>
  <c r="W50" i="8"/>
  <c r="X50" i="8"/>
  <c r="Y50" i="8"/>
  <c r="Z50" i="8"/>
  <c r="AA50" i="8"/>
  <c r="AB50" i="8"/>
  <c r="W51" i="8"/>
  <c r="X51" i="8"/>
  <c r="Y51" i="8"/>
  <c r="Z51" i="8"/>
  <c r="AA51" i="8"/>
  <c r="AB51" i="8"/>
  <c r="W52" i="8"/>
  <c r="X52" i="8"/>
  <c r="Y52" i="8"/>
  <c r="Z52" i="8"/>
  <c r="AA52" i="8"/>
  <c r="AB52" i="8"/>
  <c r="W53" i="8"/>
  <c r="X53" i="8"/>
  <c r="Y53" i="8"/>
  <c r="Z53" i="8"/>
  <c r="AA53" i="8"/>
  <c r="AB53" i="8"/>
  <c r="W54" i="8"/>
  <c r="X54" i="8"/>
  <c r="Y54" i="8"/>
  <c r="Z54" i="8"/>
  <c r="AA54" i="8"/>
  <c r="AB54" i="8"/>
  <c r="W55" i="8"/>
  <c r="X55" i="8"/>
  <c r="Y55" i="8"/>
  <c r="Z55" i="8"/>
  <c r="AA55" i="8"/>
  <c r="AB55" i="8"/>
  <c r="W56" i="8"/>
  <c r="X56" i="8"/>
  <c r="Y56" i="8"/>
  <c r="Z56" i="8"/>
  <c r="AA56" i="8"/>
  <c r="AB56" i="8"/>
  <c r="W57" i="8"/>
  <c r="X57" i="8"/>
  <c r="Y57" i="8"/>
  <c r="Z57" i="8"/>
  <c r="AA57" i="8"/>
  <c r="AB57" i="8"/>
  <c r="W58" i="8"/>
  <c r="X58" i="8"/>
  <c r="Y58" i="8"/>
  <c r="Z58" i="8"/>
  <c r="AA58" i="8"/>
  <c r="AB58" i="8"/>
  <c r="W59" i="8"/>
  <c r="X59" i="8"/>
  <c r="Y59" i="8"/>
  <c r="Z59" i="8"/>
  <c r="AA59" i="8"/>
  <c r="AB59" i="8"/>
  <c r="W60" i="8"/>
  <c r="X60" i="8"/>
  <c r="Y60" i="8"/>
  <c r="Z60" i="8"/>
  <c r="AA60" i="8"/>
  <c r="AB60" i="8"/>
  <c r="W61" i="8"/>
  <c r="X61" i="8"/>
  <c r="Y61" i="8"/>
  <c r="Z61" i="8"/>
  <c r="AA61" i="8"/>
  <c r="AB61" i="8"/>
  <c r="W62" i="8"/>
  <c r="X62" i="8"/>
  <c r="Y62" i="8"/>
  <c r="Z62" i="8"/>
  <c r="AA62" i="8"/>
  <c r="AB62" i="8"/>
  <c r="W63" i="8"/>
  <c r="X63" i="8"/>
  <c r="Y63" i="8"/>
  <c r="Z63" i="8"/>
  <c r="AA63" i="8"/>
  <c r="AB63" i="8"/>
  <c r="W64" i="8"/>
  <c r="X64" i="8"/>
  <c r="Y64" i="8"/>
  <c r="Z64" i="8"/>
  <c r="AA64" i="8"/>
  <c r="AB64" i="8"/>
  <c r="W65" i="8"/>
  <c r="X65" i="8"/>
  <c r="Y65" i="8"/>
  <c r="Z65" i="8"/>
  <c r="AA65" i="8"/>
  <c r="AB65" i="8"/>
  <c r="W66" i="8"/>
  <c r="X66" i="8"/>
  <c r="Y66" i="8"/>
  <c r="Z66" i="8"/>
  <c r="AA66" i="8"/>
  <c r="AB66" i="8"/>
  <c r="W67" i="8"/>
  <c r="X67" i="8"/>
  <c r="Y67" i="8"/>
  <c r="Z67" i="8"/>
  <c r="AA67" i="8"/>
  <c r="AB67" i="8"/>
  <c r="W68" i="8"/>
  <c r="X68" i="8"/>
  <c r="Y68" i="8"/>
  <c r="Z68" i="8"/>
  <c r="AA68" i="8"/>
  <c r="AB68" i="8"/>
  <c r="W69" i="8"/>
  <c r="X69" i="8"/>
  <c r="Y69" i="8"/>
  <c r="Z69" i="8"/>
  <c r="AA69" i="8"/>
  <c r="AB69" i="8"/>
  <c r="W70" i="8"/>
  <c r="X70" i="8"/>
  <c r="Y70" i="8"/>
  <c r="Z70" i="8"/>
  <c r="AA70" i="8"/>
  <c r="AB70" i="8"/>
  <c r="W71" i="8"/>
  <c r="X71" i="8"/>
  <c r="Y71" i="8"/>
  <c r="Z71" i="8"/>
  <c r="AA71" i="8"/>
  <c r="AB71" i="8"/>
  <c r="W72" i="8"/>
  <c r="X72" i="8"/>
  <c r="Y72" i="8"/>
  <c r="Z72" i="8"/>
  <c r="AA72" i="8"/>
  <c r="AB72" i="8"/>
  <c r="W73" i="8"/>
  <c r="X73" i="8"/>
  <c r="Y73" i="8"/>
  <c r="Z73" i="8"/>
  <c r="AA73" i="8"/>
  <c r="AB73" i="8"/>
  <c r="W74" i="8"/>
  <c r="X74" i="8"/>
  <c r="Y74" i="8"/>
  <c r="Z74" i="8"/>
  <c r="AA74" i="8"/>
  <c r="AB74" i="8"/>
  <c r="W75" i="8"/>
  <c r="X75" i="8"/>
  <c r="Y75" i="8"/>
  <c r="Z75" i="8"/>
  <c r="AA75" i="8"/>
  <c r="AB75" i="8"/>
  <c r="W76" i="8"/>
  <c r="X76" i="8"/>
  <c r="Y76" i="8"/>
  <c r="Z76" i="8"/>
  <c r="AA76" i="8"/>
  <c r="AB76" i="8"/>
  <c r="W77" i="8"/>
  <c r="X77" i="8"/>
  <c r="Y77" i="8"/>
  <c r="Z77" i="8"/>
  <c r="AA77" i="8"/>
  <c r="AB77" i="8"/>
  <c r="W78" i="8"/>
  <c r="X78" i="8"/>
  <c r="Y78" i="8"/>
  <c r="Z78" i="8"/>
  <c r="AA78" i="8"/>
  <c r="AB78" i="8"/>
  <c r="W79" i="8"/>
  <c r="X79" i="8"/>
  <c r="Y79" i="8"/>
  <c r="Z79" i="8"/>
  <c r="AA79" i="8"/>
  <c r="AB79" i="8"/>
  <c r="W80" i="8"/>
  <c r="X80" i="8"/>
  <c r="Y80" i="8"/>
  <c r="Z80" i="8"/>
  <c r="AA80" i="8"/>
  <c r="AB80" i="8"/>
  <c r="W81" i="8"/>
  <c r="X81" i="8"/>
  <c r="Y81" i="8"/>
  <c r="Z81" i="8"/>
  <c r="AA81" i="8"/>
  <c r="AB81" i="8"/>
  <c r="W82" i="8"/>
  <c r="X82" i="8"/>
  <c r="Y82" i="8"/>
  <c r="Z82" i="8"/>
  <c r="AA82" i="8"/>
  <c r="AB82" i="8"/>
  <c r="W83" i="8"/>
  <c r="X83" i="8"/>
  <c r="Y83" i="8"/>
  <c r="Z83" i="8"/>
  <c r="AA83" i="8"/>
  <c r="AB83" i="8"/>
  <c r="W84" i="8"/>
  <c r="X84" i="8"/>
  <c r="Y84" i="8"/>
  <c r="Z84" i="8"/>
  <c r="AA84" i="8"/>
  <c r="AB84" i="8"/>
  <c r="W85" i="8"/>
  <c r="X85" i="8"/>
  <c r="Y85" i="8"/>
  <c r="Z85" i="8"/>
  <c r="AA85" i="8"/>
  <c r="AB85" i="8"/>
  <c r="W86" i="8"/>
  <c r="X86" i="8"/>
  <c r="Y86" i="8"/>
  <c r="Z86" i="8"/>
  <c r="AA86" i="8"/>
  <c r="AB86" i="8"/>
  <c r="W87" i="8"/>
  <c r="X87" i="8"/>
  <c r="Y87" i="8"/>
  <c r="Z87" i="8"/>
  <c r="AA87" i="8"/>
  <c r="AB87" i="8"/>
  <c r="W88" i="8"/>
  <c r="X88" i="8"/>
  <c r="Y88" i="8"/>
  <c r="Z88" i="8"/>
  <c r="AA88" i="8"/>
  <c r="AB88" i="8"/>
  <c r="W89" i="8"/>
  <c r="X89" i="8"/>
  <c r="Y89" i="8"/>
  <c r="Z89" i="8"/>
  <c r="AA89" i="8"/>
  <c r="AB89" i="8"/>
  <c r="W90" i="8"/>
  <c r="X90" i="8"/>
  <c r="Y90" i="8"/>
  <c r="Z90" i="8"/>
  <c r="AA90" i="8"/>
  <c r="AB90" i="8"/>
  <c r="W91" i="8"/>
  <c r="X91" i="8"/>
  <c r="Y91" i="8"/>
  <c r="Z91" i="8"/>
  <c r="AA91" i="8"/>
  <c r="AB91" i="8"/>
  <c r="W92" i="8"/>
  <c r="X92" i="8"/>
  <c r="Y92" i="8"/>
  <c r="Z92" i="8"/>
  <c r="AA92" i="8"/>
  <c r="AB92" i="8"/>
  <c r="W93" i="8"/>
  <c r="X93" i="8"/>
  <c r="Y93" i="8"/>
  <c r="Z93" i="8"/>
  <c r="AA93" i="8"/>
  <c r="AB93" i="8"/>
  <c r="W94" i="8"/>
  <c r="X94" i="8"/>
  <c r="Y94" i="8"/>
  <c r="Z94" i="8"/>
  <c r="AA94" i="8"/>
  <c r="AB94" i="8"/>
  <c r="W95" i="8"/>
  <c r="X95" i="8"/>
  <c r="Y95" i="8"/>
  <c r="Z95" i="8"/>
  <c r="AA95" i="8"/>
  <c r="AB95" i="8"/>
  <c r="W96" i="8"/>
  <c r="X96" i="8"/>
  <c r="Y96" i="8"/>
  <c r="Z96" i="8"/>
  <c r="AA96" i="8"/>
  <c r="AB96" i="8"/>
  <c r="W97" i="8"/>
  <c r="X97" i="8"/>
  <c r="Y97" i="8"/>
  <c r="Z97" i="8"/>
  <c r="AA97" i="8"/>
  <c r="AB97" i="8"/>
  <c r="W98" i="8"/>
  <c r="X98" i="8"/>
  <c r="Y98" i="8"/>
  <c r="Z98" i="8"/>
  <c r="AA98" i="8"/>
  <c r="AB98" i="8"/>
  <c r="W99" i="8"/>
  <c r="X99" i="8"/>
  <c r="Y99" i="8"/>
  <c r="Z99" i="8"/>
  <c r="AA99" i="8"/>
  <c r="AB99" i="8"/>
  <c r="W100" i="8"/>
  <c r="X100" i="8"/>
  <c r="Y100" i="8"/>
  <c r="Z100" i="8"/>
  <c r="AA100" i="8"/>
  <c r="AB100" i="8"/>
  <c r="W101" i="8"/>
  <c r="X101" i="8"/>
  <c r="Y101" i="8"/>
  <c r="Z101" i="8"/>
  <c r="AA101" i="8"/>
  <c r="AB101" i="8"/>
  <c r="W102" i="8"/>
  <c r="X102" i="8"/>
  <c r="Y102" i="8"/>
  <c r="Z102" i="8"/>
  <c r="AA102" i="8"/>
  <c r="AB102" i="8"/>
  <c r="W103" i="8"/>
  <c r="X103" i="8"/>
  <c r="Y103" i="8"/>
  <c r="Z103" i="8"/>
  <c r="AA103" i="8"/>
  <c r="AB103" i="8"/>
  <c r="W104" i="8"/>
  <c r="X104" i="8"/>
  <c r="Y104" i="8"/>
  <c r="Z104" i="8"/>
  <c r="AA104" i="8"/>
  <c r="AB104" i="8"/>
  <c r="W105" i="8"/>
  <c r="X105" i="8"/>
  <c r="Y105" i="8"/>
  <c r="Z105" i="8"/>
  <c r="AA105" i="8"/>
  <c r="AB105" i="8"/>
  <c r="W106" i="8"/>
  <c r="X106" i="8"/>
  <c r="Y106" i="8"/>
  <c r="Z106" i="8"/>
  <c r="AA106" i="8"/>
  <c r="AB106" i="8"/>
  <c r="W107" i="8"/>
  <c r="X107" i="8"/>
  <c r="Y107" i="8"/>
  <c r="Z107" i="8"/>
  <c r="AA107" i="8"/>
  <c r="AB107" i="8"/>
  <c r="W108" i="8"/>
  <c r="X108" i="8"/>
  <c r="Y108" i="8"/>
  <c r="Z108" i="8"/>
  <c r="AA108" i="8"/>
  <c r="AB108" i="8"/>
  <c r="W109" i="8"/>
  <c r="X109" i="8"/>
  <c r="Y109" i="8"/>
  <c r="Z109" i="8"/>
  <c r="AA109" i="8"/>
  <c r="AB109" i="8"/>
  <c r="W110" i="8"/>
  <c r="X110" i="8"/>
  <c r="Y110" i="8"/>
  <c r="Z110" i="8"/>
  <c r="AA110" i="8"/>
  <c r="AB110" i="8"/>
  <c r="W111" i="8"/>
  <c r="X111" i="8"/>
  <c r="Y111" i="8"/>
  <c r="Z111" i="8"/>
  <c r="AA111" i="8"/>
  <c r="AB111" i="8"/>
  <c r="W112" i="8"/>
  <c r="X112" i="8"/>
  <c r="Y112" i="8"/>
  <c r="Z112" i="8"/>
  <c r="AA112" i="8"/>
  <c r="AB112" i="8"/>
  <c r="W113" i="8"/>
  <c r="X113" i="8"/>
  <c r="Y113" i="8"/>
  <c r="Z113" i="8"/>
  <c r="AA113" i="8"/>
  <c r="AB113" i="8"/>
  <c r="W114" i="8"/>
  <c r="X114" i="8"/>
  <c r="Y114" i="8"/>
  <c r="Z114" i="8"/>
  <c r="AA114" i="8"/>
  <c r="AB114" i="8"/>
  <c r="W115" i="8"/>
  <c r="X115" i="8"/>
  <c r="Y115" i="8"/>
  <c r="Z115" i="8"/>
  <c r="AA115" i="8"/>
  <c r="AB115" i="8"/>
  <c r="W116" i="8"/>
  <c r="X116" i="8"/>
  <c r="Y116" i="8"/>
  <c r="Z116" i="8"/>
  <c r="AA116" i="8"/>
  <c r="AB116" i="8"/>
  <c r="W117" i="8"/>
  <c r="X117" i="8"/>
  <c r="Y117" i="8"/>
  <c r="Z117" i="8"/>
  <c r="AA117" i="8"/>
  <c r="AB117" i="8"/>
  <c r="W118" i="8"/>
  <c r="X118" i="8"/>
  <c r="Y118" i="8"/>
  <c r="Z118" i="8"/>
  <c r="AA118" i="8"/>
  <c r="AB118" i="8"/>
  <c r="W119" i="8"/>
  <c r="X119" i="8"/>
  <c r="Y119" i="8"/>
  <c r="Z119" i="8"/>
  <c r="AA119" i="8"/>
  <c r="AB119" i="8"/>
  <c r="W120" i="8"/>
  <c r="X120" i="8"/>
  <c r="Y120" i="8"/>
  <c r="Z120" i="8"/>
  <c r="AA120" i="8"/>
  <c r="AB120" i="8"/>
  <c r="W121" i="8"/>
  <c r="X121" i="8"/>
  <c r="Y121" i="8"/>
  <c r="Z121" i="8"/>
  <c r="AA121" i="8"/>
  <c r="AB121" i="8"/>
  <c r="W122" i="8"/>
  <c r="X122" i="8"/>
  <c r="Y122" i="8"/>
  <c r="Z122" i="8"/>
  <c r="AA122" i="8"/>
  <c r="AB122" i="8"/>
  <c r="W123" i="8"/>
  <c r="X123" i="8"/>
  <c r="Y123" i="8"/>
  <c r="Z123" i="8"/>
  <c r="AA123" i="8"/>
  <c r="AB123" i="8"/>
  <c r="W124" i="8"/>
  <c r="X124" i="8"/>
  <c r="Y124" i="8"/>
  <c r="Z124" i="8"/>
  <c r="AA124" i="8"/>
  <c r="AB124" i="8"/>
  <c r="W125" i="8"/>
  <c r="X125" i="8"/>
  <c r="Y125" i="8"/>
  <c r="Z125" i="8"/>
  <c r="AA125" i="8"/>
  <c r="AB125" i="8"/>
  <c r="W126" i="8"/>
  <c r="X126" i="8"/>
  <c r="Y126" i="8"/>
  <c r="Z126" i="8"/>
  <c r="AA126" i="8"/>
  <c r="AB126" i="8"/>
  <c r="W127" i="8"/>
  <c r="X127" i="8"/>
  <c r="Y127" i="8"/>
  <c r="Z127" i="8"/>
  <c r="AA127" i="8"/>
  <c r="AB127" i="8"/>
  <c r="W128" i="8"/>
  <c r="X128" i="8"/>
  <c r="Y128" i="8"/>
  <c r="Z128" i="8"/>
  <c r="AA128" i="8"/>
  <c r="AB128" i="8"/>
  <c r="W129" i="8"/>
  <c r="X129" i="8"/>
  <c r="Y129" i="8"/>
  <c r="Z129" i="8"/>
  <c r="AA129" i="8"/>
  <c r="AB129" i="8"/>
  <c r="W130" i="8"/>
  <c r="X130" i="8"/>
  <c r="Y130" i="8"/>
  <c r="Z130" i="8"/>
  <c r="AA130" i="8"/>
  <c r="AB130" i="8"/>
  <c r="W131" i="8"/>
  <c r="X131" i="8"/>
  <c r="Y131" i="8"/>
  <c r="Z131" i="8"/>
  <c r="AA131" i="8"/>
  <c r="AB131" i="8"/>
  <c r="W132" i="8"/>
  <c r="X132" i="8"/>
  <c r="Y132" i="8"/>
  <c r="Z132" i="8"/>
  <c r="AA132" i="8"/>
  <c r="AB132" i="8"/>
  <c r="W133" i="8"/>
  <c r="X133" i="8"/>
  <c r="Y133" i="8"/>
  <c r="Z133" i="8"/>
  <c r="AA133" i="8"/>
  <c r="AB133" i="8"/>
  <c r="W134" i="8"/>
  <c r="X134" i="8"/>
  <c r="Y134" i="8"/>
  <c r="Z134" i="8"/>
  <c r="AA134" i="8"/>
  <c r="AB134" i="8"/>
  <c r="W135" i="8"/>
  <c r="X135" i="8"/>
  <c r="Y135" i="8"/>
  <c r="Z135" i="8"/>
  <c r="AA135" i="8"/>
  <c r="AB135" i="8"/>
  <c r="W136" i="8"/>
  <c r="X136" i="8"/>
  <c r="Y136" i="8"/>
  <c r="Z136" i="8"/>
  <c r="AA136" i="8"/>
  <c r="AB136" i="8"/>
  <c r="W137" i="8"/>
  <c r="X137" i="8"/>
  <c r="Y137" i="8"/>
  <c r="Z137" i="8"/>
  <c r="AA137" i="8"/>
  <c r="AB137" i="8"/>
  <c r="W138" i="8"/>
  <c r="X138" i="8"/>
  <c r="Y138" i="8"/>
  <c r="Z138" i="8"/>
  <c r="AA138" i="8"/>
  <c r="AB138" i="8"/>
  <c r="W139" i="8"/>
  <c r="X139" i="8"/>
  <c r="Y139" i="8"/>
  <c r="Z139" i="8"/>
  <c r="AA139" i="8"/>
  <c r="AB139" i="8"/>
  <c r="W140" i="8"/>
  <c r="X140" i="8"/>
  <c r="Y140" i="8"/>
  <c r="Z140" i="8"/>
  <c r="AA140" i="8"/>
  <c r="AB140" i="8"/>
  <c r="W141" i="8"/>
  <c r="X141" i="8"/>
  <c r="Y141" i="8"/>
  <c r="Z141" i="8"/>
  <c r="AA141" i="8"/>
  <c r="AB141" i="8"/>
  <c r="W142" i="8"/>
  <c r="X142" i="8"/>
  <c r="Y142" i="8"/>
  <c r="Z142" i="8"/>
  <c r="AA142" i="8"/>
  <c r="AB142" i="8"/>
  <c r="W143" i="8"/>
  <c r="X143" i="8"/>
  <c r="Y143" i="8"/>
  <c r="Z143" i="8"/>
  <c r="AA143" i="8"/>
  <c r="AB143" i="8"/>
  <c r="W144" i="8"/>
  <c r="X144" i="8"/>
  <c r="Y144" i="8"/>
  <c r="Z144" i="8"/>
  <c r="AA144" i="8"/>
  <c r="AB144" i="8"/>
  <c r="W145" i="8"/>
  <c r="X145" i="8"/>
  <c r="Y145" i="8"/>
  <c r="Z145" i="8"/>
  <c r="AA145" i="8"/>
  <c r="AB145" i="8"/>
  <c r="W146" i="8"/>
  <c r="X146" i="8"/>
  <c r="Y146" i="8"/>
  <c r="Z146" i="8"/>
  <c r="AA146" i="8"/>
  <c r="AB146" i="8"/>
  <c r="W147" i="8"/>
  <c r="X147" i="8"/>
  <c r="Y147" i="8"/>
  <c r="Z147" i="8"/>
  <c r="AA147" i="8"/>
  <c r="AB147" i="8"/>
  <c r="W148" i="8"/>
  <c r="X148" i="8"/>
  <c r="Y148" i="8"/>
  <c r="Z148" i="8"/>
  <c r="AA148" i="8"/>
  <c r="AB148" i="8"/>
  <c r="W149" i="8"/>
  <c r="X149" i="8"/>
  <c r="Y149" i="8"/>
  <c r="Z149" i="8"/>
  <c r="AA149" i="8"/>
  <c r="AB149" i="8"/>
  <c r="W150" i="8"/>
  <c r="X150" i="8"/>
  <c r="Y150" i="8"/>
  <c r="Z150" i="8"/>
  <c r="AA150" i="8"/>
  <c r="AB150" i="8"/>
  <c r="W151" i="8"/>
  <c r="X151" i="8"/>
  <c r="Y151" i="8"/>
  <c r="Z151" i="8"/>
  <c r="AA151" i="8"/>
  <c r="AB151" i="8"/>
  <c r="W152" i="8"/>
  <c r="X152" i="8"/>
  <c r="Y152" i="8"/>
  <c r="Z152" i="8"/>
  <c r="AA152" i="8"/>
  <c r="AB152" i="8"/>
  <c r="W153" i="8"/>
  <c r="X153" i="8"/>
  <c r="Y153" i="8"/>
  <c r="Z153" i="8"/>
  <c r="AA153" i="8"/>
  <c r="AB153" i="8"/>
  <c r="W154" i="8"/>
  <c r="X154" i="8"/>
  <c r="Y154" i="8"/>
  <c r="Z154" i="8"/>
  <c r="AA154" i="8"/>
  <c r="AB154" i="8"/>
  <c r="W155" i="8"/>
  <c r="X155" i="8"/>
  <c r="Y155" i="8"/>
  <c r="Z155" i="8"/>
  <c r="AA155" i="8"/>
  <c r="AB155" i="8"/>
  <c r="W156" i="8"/>
  <c r="X156" i="8"/>
  <c r="Y156" i="8"/>
  <c r="Z156" i="8"/>
  <c r="AA156" i="8"/>
  <c r="AB156" i="8"/>
  <c r="W157" i="8"/>
  <c r="X157" i="8"/>
  <c r="Y157" i="8"/>
  <c r="Z157" i="8"/>
  <c r="AA157" i="8"/>
  <c r="AB157" i="8"/>
  <c r="W158" i="8"/>
  <c r="X158" i="8"/>
  <c r="Y158" i="8"/>
  <c r="Z158" i="8"/>
  <c r="AA158" i="8"/>
  <c r="AB158" i="8"/>
  <c r="W159" i="8"/>
  <c r="X159" i="8"/>
  <c r="Y159" i="8"/>
  <c r="Z159" i="8"/>
  <c r="AA159" i="8"/>
  <c r="AB159" i="8"/>
  <c r="W160" i="8"/>
  <c r="X160" i="8"/>
  <c r="Y160" i="8"/>
  <c r="Z160" i="8"/>
  <c r="AA160" i="8"/>
  <c r="AB160" i="8"/>
  <c r="W161" i="8"/>
  <c r="X161" i="8"/>
  <c r="Y161" i="8"/>
  <c r="Z161" i="8"/>
  <c r="AA161" i="8"/>
  <c r="AB161" i="8"/>
  <c r="W162" i="8"/>
  <c r="X162" i="8"/>
  <c r="Y162" i="8"/>
  <c r="Z162" i="8"/>
  <c r="AA162" i="8"/>
  <c r="AB162" i="8"/>
  <c r="W163" i="8"/>
  <c r="X163" i="8"/>
  <c r="Y163" i="8"/>
  <c r="Z163" i="8"/>
  <c r="AA163" i="8"/>
  <c r="AB163" i="8"/>
  <c r="W164" i="8"/>
  <c r="X164" i="8"/>
  <c r="Y164" i="8"/>
  <c r="Z164" i="8"/>
  <c r="AA164" i="8"/>
  <c r="AB164" i="8"/>
  <c r="W165" i="8"/>
  <c r="X165" i="8"/>
  <c r="Y165" i="8"/>
  <c r="Z165" i="8"/>
  <c r="AA165" i="8"/>
  <c r="AB165" i="8"/>
  <c r="W166" i="8"/>
  <c r="X166" i="8"/>
  <c r="Y166" i="8"/>
  <c r="Z166" i="8"/>
  <c r="AA166" i="8"/>
  <c r="AB166" i="8"/>
  <c r="W167" i="8"/>
  <c r="X167" i="8"/>
  <c r="Y167" i="8"/>
  <c r="Z167" i="8"/>
  <c r="AA167" i="8"/>
  <c r="AB167" i="8"/>
  <c r="W168" i="8"/>
  <c r="X168" i="8"/>
  <c r="Y168" i="8"/>
  <c r="Z168" i="8"/>
  <c r="AA168" i="8"/>
  <c r="AB168" i="8"/>
  <c r="W169" i="8"/>
  <c r="X169" i="8"/>
  <c r="Y169" i="8"/>
  <c r="Z169" i="8"/>
  <c r="AA169" i="8"/>
  <c r="AB169" i="8"/>
  <c r="W170" i="8"/>
  <c r="X170" i="8"/>
  <c r="Y170" i="8"/>
  <c r="Z170" i="8"/>
  <c r="AA170" i="8"/>
  <c r="AB170" i="8"/>
  <c r="W171" i="8"/>
  <c r="X171" i="8"/>
  <c r="Y171" i="8"/>
  <c r="Z171" i="8"/>
  <c r="AA171" i="8"/>
  <c r="AB171" i="8"/>
  <c r="W172" i="8"/>
  <c r="X172" i="8"/>
  <c r="Y172" i="8"/>
  <c r="Z172" i="8"/>
  <c r="AA172" i="8"/>
  <c r="AB172" i="8"/>
  <c r="W173" i="8"/>
  <c r="X173" i="8"/>
  <c r="Y173" i="8"/>
  <c r="Z173" i="8"/>
  <c r="AA173" i="8"/>
  <c r="AB173" i="8"/>
  <c r="W174" i="8"/>
  <c r="X174" i="8"/>
  <c r="Y174" i="8"/>
  <c r="Z174" i="8"/>
  <c r="AA174" i="8"/>
  <c r="AB174" i="8"/>
  <c r="W175" i="8"/>
  <c r="X175" i="8"/>
  <c r="Y175" i="8"/>
  <c r="Z175" i="8"/>
  <c r="AA175" i="8"/>
  <c r="AB175" i="8"/>
  <c r="W176" i="8"/>
  <c r="X176" i="8"/>
  <c r="Y176" i="8"/>
  <c r="Z176" i="8"/>
  <c r="AA176" i="8"/>
  <c r="AB176" i="8"/>
  <c r="W177" i="8"/>
  <c r="X177" i="8"/>
  <c r="Y177" i="8"/>
  <c r="Z177" i="8"/>
  <c r="AA177" i="8"/>
  <c r="AB177" i="8"/>
  <c r="W178" i="8"/>
  <c r="X178" i="8"/>
  <c r="Y178" i="8"/>
  <c r="Z178" i="8"/>
  <c r="AA178" i="8"/>
  <c r="AB178" i="8"/>
  <c r="W179" i="8"/>
  <c r="X179" i="8"/>
  <c r="Y179" i="8"/>
  <c r="Z179" i="8"/>
  <c r="AA179" i="8"/>
  <c r="AB179" i="8"/>
  <c r="W180" i="8"/>
  <c r="X180" i="8"/>
  <c r="Y180" i="8"/>
  <c r="Z180" i="8"/>
  <c r="AA180" i="8"/>
  <c r="AB180" i="8"/>
  <c r="W181" i="8"/>
  <c r="X181" i="8"/>
  <c r="Y181" i="8"/>
  <c r="Z181" i="8"/>
  <c r="AA181" i="8"/>
  <c r="AB181" i="8"/>
  <c r="W182" i="8"/>
  <c r="X182" i="8"/>
  <c r="Y182" i="8"/>
  <c r="Z182" i="8"/>
  <c r="AA182" i="8"/>
  <c r="AB182" i="8"/>
  <c r="W183" i="8"/>
  <c r="X183" i="8"/>
  <c r="Y183" i="8"/>
  <c r="Z183" i="8"/>
  <c r="AA183" i="8"/>
  <c r="AB183" i="8"/>
  <c r="W184" i="8"/>
  <c r="X184" i="8"/>
  <c r="Y184" i="8"/>
  <c r="Z184" i="8"/>
  <c r="AA184" i="8"/>
  <c r="AB184" i="8"/>
  <c r="W185" i="8"/>
  <c r="X185" i="8"/>
  <c r="Y185" i="8"/>
  <c r="Z185" i="8"/>
  <c r="AA185" i="8"/>
  <c r="AB185" i="8"/>
  <c r="W186" i="8"/>
  <c r="X186" i="8"/>
  <c r="Y186" i="8"/>
  <c r="Z186" i="8"/>
  <c r="AA186" i="8"/>
  <c r="AB186" i="8"/>
  <c r="W187" i="8"/>
  <c r="X187" i="8"/>
  <c r="Y187" i="8"/>
  <c r="Z187" i="8"/>
  <c r="AA187" i="8"/>
  <c r="AB187" i="8"/>
  <c r="W188" i="8"/>
  <c r="X188" i="8"/>
  <c r="Y188" i="8"/>
  <c r="Z188" i="8"/>
  <c r="AA188" i="8"/>
  <c r="AB188" i="8"/>
  <c r="W189" i="8"/>
  <c r="X189" i="8"/>
  <c r="Y189" i="8"/>
  <c r="Z189" i="8"/>
  <c r="AA189" i="8"/>
  <c r="AB189" i="8"/>
  <c r="W190" i="8"/>
  <c r="X190" i="8"/>
  <c r="Y190" i="8"/>
  <c r="Z190" i="8"/>
  <c r="AA190" i="8"/>
  <c r="AB190" i="8"/>
  <c r="W191" i="8"/>
  <c r="X191" i="8"/>
  <c r="Y191" i="8"/>
  <c r="Z191" i="8"/>
  <c r="AA191" i="8"/>
  <c r="AB191" i="8"/>
  <c r="W192" i="8"/>
  <c r="X192" i="8"/>
  <c r="Y192" i="8"/>
  <c r="Z192" i="8"/>
  <c r="AA192" i="8"/>
  <c r="AB192" i="8"/>
  <c r="W193" i="8"/>
  <c r="X193" i="8"/>
  <c r="Y193" i="8"/>
  <c r="Z193" i="8"/>
  <c r="AA193" i="8"/>
  <c r="AB193" i="8"/>
  <c r="W194" i="8"/>
  <c r="X194" i="8"/>
  <c r="Y194" i="8"/>
  <c r="Z194" i="8"/>
  <c r="AA194" i="8"/>
  <c r="AB194" i="8"/>
  <c r="W195" i="8"/>
  <c r="X195" i="8"/>
  <c r="Y195" i="8"/>
  <c r="Z195" i="8"/>
  <c r="AA195" i="8"/>
  <c r="AB195" i="8"/>
  <c r="W196" i="8"/>
  <c r="X196" i="8"/>
  <c r="Y196" i="8"/>
  <c r="Z196" i="8"/>
  <c r="AA196" i="8"/>
  <c r="AB196" i="8"/>
  <c r="W197" i="8"/>
  <c r="X197" i="8"/>
  <c r="Y197" i="8"/>
  <c r="Z197" i="8"/>
  <c r="AA197" i="8"/>
  <c r="AB197" i="8"/>
  <c r="W198" i="8"/>
  <c r="X198" i="8"/>
  <c r="Y198" i="8"/>
  <c r="Z198" i="8"/>
  <c r="AA198" i="8"/>
  <c r="AB198" i="8"/>
  <c r="W199" i="8"/>
  <c r="X199" i="8"/>
  <c r="Y199" i="8"/>
  <c r="Z199" i="8"/>
  <c r="AA199" i="8"/>
  <c r="AB199" i="8"/>
  <c r="W200" i="8"/>
  <c r="X200" i="8"/>
  <c r="Y200" i="8"/>
  <c r="Z200" i="8"/>
  <c r="AA200" i="8"/>
  <c r="AB200" i="8"/>
  <c r="W201" i="8"/>
  <c r="X201" i="8"/>
  <c r="Y201" i="8"/>
  <c r="Z201" i="8"/>
  <c r="AA201" i="8"/>
  <c r="AB201" i="8"/>
  <c r="W202" i="8"/>
  <c r="X202" i="8"/>
  <c r="Y202" i="8"/>
  <c r="Z202" i="8"/>
  <c r="AA202" i="8"/>
  <c r="AB202" i="8"/>
  <c r="W203" i="8"/>
  <c r="X203" i="8"/>
  <c r="Y203" i="8"/>
  <c r="Z203" i="8"/>
  <c r="AA203" i="8"/>
  <c r="AB203" i="8"/>
  <c r="W204" i="8"/>
  <c r="X204" i="8"/>
  <c r="Y204" i="8"/>
  <c r="Z204" i="8"/>
  <c r="AA204" i="8"/>
  <c r="AB204" i="8"/>
  <c r="W205" i="8"/>
  <c r="X205" i="8"/>
  <c r="Y205" i="8"/>
  <c r="Z205" i="8"/>
  <c r="AA205" i="8"/>
  <c r="AB205" i="8"/>
  <c r="W206" i="8"/>
  <c r="X206" i="8"/>
  <c r="Y206" i="8"/>
  <c r="Z206" i="8"/>
  <c r="AA206" i="8"/>
  <c r="AB206" i="8"/>
  <c r="W207" i="8"/>
  <c r="X207" i="8"/>
  <c r="Y207" i="8"/>
  <c r="Z207" i="8"/>
  <c r="AA207" i="8"/>
  <c r="AB207" i="8"/>
  <c r="W208" i="8"/>
  <c r="X208" i="8"/>
  <c r="Y208" i="8"/>
  <c r="Z208" i="8"/>
  <c r="AA208" i="8"/>
  <c r="AB208" i="8"/>
  <c r="W209" i="8"/>
  <c r="X209" i="8"/>
  <c r="Y209" i="8"/>
  <c r="Z209" i="8"/>
  <c r="AA209" i="8"/>
  <c r="AB209" i="8"/>
  <c r="W210" i="8"/>
  <c r="X210" i="8"/>
  <c r="Y210" i="8"/>
  <c r="Z210" i="8"/>
  <c r="AA210" i="8"/>
  <c r="AB210" i="8"/>
  <c r="W211" i="8"/>
  <c r="X211" i="8"/>
  <c r="Y211" i="8"/>
  <c r="Z211" i="8"/>
  <c r="AA211" i="8"/>
  <c r="AB211" i="8"/>
  <c r="W212" i="8"/>
  <c r="X212" i="8"/>
  <c r="Y212" i="8"/>
  <c r="Z212" i="8"/>
  <c r="AA212" i="8"/>
  <c r="AB212" i="8"/>
  <c r="W213" i="8"/>
  <c r="X213" i="8"/>
  <c r="Y213" i="8"/>
  <c r="Z213" i="8"/>
  <c r="AA213" i="8"/>
  <c r="AB213" i="8"/>
  <c r="W214" i="8"/>
  <c r="X214" i="8"/>
  <c r="Y214" i="8"/>
  <c r="Z214" i="8"/>
  <c r="AA214" i="8"/>
  <c r="AB214" i="8"/>
  <c r="W215" i="8"/>
  <c r="X215" i="8"/>
  <c r="Y215" i="8"/>
  <c r="Z215" i="8"/>
  <c r="AA215" i="8"/>
  <c r="AB215" i="8"/>
  <c r="W216" i="8"/>
  <c r="X216" i="8"/>
  <c r="Y216" i="8"/>
  <c r="Z216" i="8"/>
  <c r="AA216" i="8"/>
  <c r="AB216" i="8"/>
  <c r="W217" i="8"/>
  <c r="X217" i="8"/>
  <c r="Y217" i="8"/>
  <c r="Z217" i="8"/>
  <c r="AA217" i="8"/>
  <c r="AB217" i="8"/>
  <c r="W218" i="8"/>
  <c r="X218" i="8"/>
  <c r="Y218" i="8"/>
  <c r="Z218" i="8"/>
  <c r="AA218" i="8"/>
  <c r="AB218" i="8"/>
  <c r="W219" i="8"/>
  <c r="X219" i="8"/>
  <c r="Y219" i="8"/>
  <c r="Z219" i="8"/>
  <c r="AA219" i="8"/>
  <c r="AB219" i="8"/>
  <c r="W220" i="8"/>
  <c r="X220" i="8"/>
  <c r="Y220" i="8"/>
  <c r="Z220" i="8"/>
  <c r="AA220" i="8"/>
  <c r="AB220" i="8"/>
  <c r="W221" i="8"/>
  <c r="X221" i="8"/>
  <c r="Y221" i="8"/>
  <c r="Z221" i="8"/>
  <c r="AA221" i="8"/>
  <c r="AB221" i="8"/>
  <c r="W222" i="8"/>
  <c r="X222" i="8"/>
  <c r="Y222" i="8"/>
  <c r="Z222" i="8"/>
  <c r="AA222" i="8"/>
  <c r="AB222" i="8"/>
  <c r="W223" i="8"/>
  <c r="X223" i="8"/>
  <c r="Y223" i="8"/>
  <c r="Z223" i="8"/>
  <c r="AA223" i="8"/>
  <c r="AB223" i="8"/>
  <c r="W224" i="8"/>
  <c r="X224" i="8"/>
  <c r="Y224" i="8"/>
  <c r="Z224" i="8"/>
  <c r="AA224" i="8"/>
  <c r="AB224" i="8"/>
  <c r="W225" i="8"/>
  <c r="X225" i="8"/>
  <c r="Y225" i="8"/>
  <c r="Z225" i="8"/>
  <c r="AA225" i="8"/>
  <c r="AB225" i="8"/>
  <c r="W226" i="8"/>
  <c r="X226" i="8"/>
  <c r="Y226" i="8"/>
  <c r="Z226" i="8"/>
  <c r="AA226" i="8"/>
  <c r="AB226" i="8"/>
  <c r="W227" i="8"/>
  <c r="X227" i="8"/>
  <c r="Y227" i="8"/>
  <c r="Z227" i="8"/>
  <c r="AA227" i="8"/>
  <c r="AB227" i="8"/>
  <c r="W228" i="8"/>
  <c r="X228" i="8"/>
  <c r="Y228" i="8"/>
  <c r="Z228" i="8"/>
  <c r="AA228" i="8"/>
  <c r="AB228" i="8"/>
  <c r="W229" i="8"/>
  <c r="X229" i="8"/>
  <c r="Y229" i="8"/>
  <c r="Z229" i="8"/>
  <c r="AA229" i="8"/>
  <c r="AB229" i="8"/>
  <c r="W230" i="8"/>
  <c r="X230" i="8"/>
  <c r="Y230" i="8"/>
  <c r="Z230" i="8"/>
  <c r="AA230" i="8"/>
  <c r="AB230" i="8"/>
  <c r="W231" i="8"/>
  <c r="X231" i="8"/>
  <c r="Y231" i="8"/>
  <c r="Z231" i="8"/>
  <c r="AA231" i="8"/>
  <c r="AB231" i="8"/>
  <c r="W232" i="8"/>
  <c r="X232" i="8"/>
  <c r="Y232" i="8"/>
  <c r="Z232" i="8"/>
  <c r="AA232" i="8"/>
  <c r="AB232" i="8"/>
  <c r="W233" i="8"/>
  <c r="X233" i="8"/>
  <c r="Y233" i="8"/>
  <c r="Z233" i="8"/>
  <c r="AA233" i="8"/>
  <c r="AB233" i="8"/>
  <c r="W234" i="8"/>
  <c r="X234" i="8"/>
  <c r="Y234" i="8"/>
  <c r="Z234" i="8"/>
  <c r="AA234" i="8"/>
  <c r="AB234" i="8"/>
  <c r="W235" i="8"/>
  <c r="X235" i="8"/>
  <c r="Y235" i="8"/>
  <c r="Z235" i="8"/>
  <c r="AA235" i="8"/>
  <c r="AB235" i="8"/>
  <c r="W236" i="8"/>
  <c r="X236" i="8"/>
  <c r="Y236" i="8"/>
  <c r="Z236" i="8"/>
  <c r="AA236" i="8"/>
  <c r="AB236" i="8"/>
  <c r="W237" i="8"/>
  <c r="X237" i="8"/>
  <c r="Y237" i="8"/>
  <c r="Z237" i="8"/>
  <c r="AA237" i="8"/>
  <c r="AB237" i="8"/>
  <c r="W238" i="8"/>
  <c r="X238" i="8"/>
  <c r="Y238" i="8"/>
  <c r="Z238" i="8"/>
  <c r="AA238" i="8"/>
  <c r="AB238" i="8"/>
  <c r="W239" i="8"/>
  <c r="X239" i="8"/>
  <c r="Y239" i="8"/>
  <c r="Z239" i="8"/>
  <c r="AA239" i="8"/>
  <c r="AB239" i="8"/>
  <c r="W240" i="8"/>
  <c r="X240" i="8"/>
  <c r="Y240" i="8"/>
  <c r="Z240" i="8"/>
  <c r="AA240" i="8"/>
  <c r="AB240" i="8"/>
  <c r="W241" i="8"/>
  <c r="X241" i="8"/>
  <c r="Y241" i="8"/>
  <c r="Z241" i="8"/>
  <c r="AA241" i="8"/>
  <c r="AB241" i="8"/>
  <c r="W242" i="8"/>
  <c r="X242" i="8"/>
  <c r="Y242" i="8"/>
  <c r="Z242" i="8"/>
  <c r="AA242" i="8"/>
  <c r="AB242" i="8"/>
  <c r="W243" i="8"/>
  <c r="X243" i="8"/>
  <c r="Y243" i="8"/>
  <c r="Z243" i="8"/>
  <c r="AA243" i="8"/>
  <c r="AB243" i="8"/>
  <c r="W244" i="8"/>
  <c r="X244" i="8"/>
  <c r="Y244" i="8"/>
  <c r="Z244" i="8"/>
  <c r="AA244" i="8"/>
  <c r="AB244" i="8"/>
  <c r="W245" i="8"/>
  <c r="X245" i="8"/>
  <c r="Y245" i="8"/>
  <c r="Z245" i="8"/>
  <c r="AA245" i="8"/>
  <c r="AB245" i="8"/>
  <c r="W246" i="8"/>
  <c r="X246" i="8"/>
  <c r="Y246" i="8"/>
  <c r="Z246" i="8"/>
  <c r="AA246" i="8"/>
  <c r="AB246" i="8"/>
  <c r="W247" i="8"/>
  <c r="X247" i="8"/>
  <c r="Y247" i="8"/>
  <c r="Z247" i="8"/>
  <c r="AA247" i="8"/>
  <c r="AB247" i="8"/>
  <c r="W248" i="8"/>
  <c r="X248" i="8"/>
  <c r="Y248" i="8"/>
  <c r="Z248" i="8"/>
  <c r="AA248" i="8"/>
  <c r="AB248" i="8"/>
  <c r="W249" i="8"/>
  <c r="X249" i="8"/>
  <c r="Y249" i="8"/>
  <c r="Z249" i="8"/>
  <c r="AA249" i="8"/>
  <c r="AB249" i="8"/>
  <c r="W250" i="8"/>
  <c r="X250" i="8"/>
  <c r="Y250" i="8"/>
  <c r="Z250" i="8"/>
  <c r="AA250" i="8"/>
  <c r="AB250" i="8"/>
  <c r="W251" i="8"/>
  <c r="X251" i="8"/>
  <c r="Y251" i="8"/>
  <c r="Z251" i="8"/>
  <c r="AA251" i="8"/>
  <c r="AB251" i="8"/>
  <c r="W252" i="8"/>
  <c r="X252" i="8"/>
  <c r="Y252" i="8"/>
  <c r="Z252" i="8"/>
  <c r="AA252" i="8"/>
  <c r="AB252" i="8"/>
  <c r="W253" i="8"/>
  <c r="X253" i="8"/>
  <c r="Y253" i="8"/>
  <c r="Z253" i="8"/>
  <c r="AA253" i="8"/>
  <c r="AB253" i="8"/>
  <c r="W254" i="8"/>
  <c r="X254" i="8"/>
  <c r="Y254" i="8"/>
  <c r="Z254" i="8"/>
  <c r="AA254" i="8"/>
  <c r="AB254" i="8"/>
  <c r="W255" i="8"/>
  <c r="X255" i="8"/>
  <c r="Y255" i="8"/>
  <c r="Z255" i="8"/>
  <c r="AA255" i="8"/>
  <c r="AB255" i="8"/>
  <c r="W5" i="8"/>
  <c r="X5" i="8"/>
  <c r="Y5" i="8"/>
  <c r="Z5" i="8"/>
  <c r="AA5" i="8"/>
  <c r="AB5" i="8"/>
  <c r="W6" i="8"/>
  <c r="X6" i="8"/>
  <c r="Y6" i="8"/>
  <c r="Z6" i="8"/>
  <c r="AA6" i="8"/>
  <c r="AB6" i="8"/>
  <c r="W7" i="8"/>
  <c r="X7" i="8"/>
  <c r="Y7" i="8"/>
  <c r="Z7" i="8"/>
  <c r="AA7" i="8"/>
  <c r="AB7" i="8"/>
  <c r="W8" i="8"/>
  <c r="X8" i="8"/>
  <c r="Y8" i="8"/>
  <c r="Z8" i="8"/>
  <c r="AA8" i="8"/>
  <c r="AB8" i="8"/>
  <c r="W9" i="8"/>
  <c r="X9" i="8"/>
  <c r="Y9" i="8"/>
  <c r="Z9" i="8"/>
  <c r="AA9" i="8"/>
  <c r="AB9" i="8"/>
  <c r="W10" i="8"/>
  <c r="X10" i="8"/>
  <c r="Y10" i="8"/>
  <c r="Z10" i="8"/>
  <c r="AA10" i="8"/>
  <c r="AB10" i="8"/>
  <c r="W11" i="8"/>
  <c r="X11" i="8"/>
  <c r="Y11" i="8"/>
  <c r="Z11" i="8"/>
  <c r="AA11" i="8"/>
  <c r="AB11" i="8"/>
  <c r="W12" i="8"/>
  <c r="X12" i="8"/>
  <c r="Y12" i="8"/>
  <c r="Z12" i="8"/>
  <c r="AA12" i="8"/>
  <c r="AB12" i="8"/>
  <c r="W13" i="8"/>
  <c r="X13" i="8"/>
  <c r="Y13" i="8"/>
  <c r="Z13" i="8"/>
  <c r="AA13" i="8"/>
  <c r="AB13" i="8"/>
  <c r="W14" i="8"/>
  <c r="X14" i="8"/>
  <c r="Y14" i="8"/>
  <c r="Z14" i="8"/>
  <c r="AA14" i="8"/>
  <c r="AB14" i="8"/>
  <c r="W15" i="8"/>
  <c r="X15" i="8"/>
  <c r="Y15" i="8"/>
  <c r="Z15" i="8"/>
  <c r="AA15" i="8"/>
  <c r="AB15" i="8"/>
  <c r="W16" i="8"/>
  <c r="X16" i="8"/>
  <c r="Y16" i="8"/>
  <c r="Z16" i="8"/>
  <c r="AA16" i="8"/>
  <c r="AB16" i="8"/>
  <c r="W17" i="8"/>
  <c r="X17" i="8"/>
  <c r="Y17" i="8"/>
  <c r="Z17" i="8"/>
  <c r="AA17" i="8"/>
  <c r="AB17" i="8"/>
  <c r="W18" i="8"/>
  <c r="X18" i="8"/>
  <c r="Y18" i="8"/>
  <c r="Z18" i="8"/>
  <c r="AA18" i="8"/>
  <c r="AB18" i="8"/>
  <c r="W19" i="8"/>
  <c r="X19" i="8"/>
  <c r="Y19" i="8"/>
  <c r="Z19" i="8"/>
  <c r="AA19" i="8"/>
  <c r="AB19" i="8"/>
  <c r="W20" i="8"/>
  <c r="X20" i="8"/>
  <c r="Y20" i="8"/>
  <c r="Z20" i="8"/>
  <c r="AA20" i="8"/>
  <c r="AB20" i="8"/>
  <c r="W21" i="8"/>
  <c r="X21" i="8"/>
  <c r="Y21" i="8"/>
  <c r="Z21" i="8"/>
  <c r="AA21" i="8"/>
  <c r="AB21" i="8"/>
  <c r="W22" i="8"/>
  <c r="X22" i="8"/>
  <c r="Y22" i="8"/>
  <c r="Z22" i="8"/>
  <c r="AA22" i="8"/>
  <c r="AB22" i="8"/>
  <c r="W23" i="8"/>
  <c r="X23" i="8"/>
  <c r="Y23" i="8"/>
  <c r="Z23" i="8"/>
  <c r="AA23" i="8"/>
  <c r="AB23" i="8"/>
  <c r="W24" i="8"/>
  <c r="X24" i="8"/>
  <c r="Y24" i="8"/>
  <c r="Z24" i="8"/>
  <c r="AA24" i="8"/>
  <c r="AB24" i="8"/>
  <c r="W25" i="8"/>
  <c r="X25" i="8"/>
  <c r="Y25" i="8"/>
  <c r="Z25" i="8"/>
  <c r="AA25" i="8"/>
  <c r="AB25" i="8"/>
  <c r="W26" i="8"/>
  <c r="X26" i="8"/>
  <c r="Y26" i="8"/>
  <c r="Z26" i="8"/>
  <c r="AA26" i="8"/>
  <c r="AB26" i="8"/>
  <c r="W27" i="8"/>
  <c r="X27" i="8"/>
  <c r="Y27" i="8"/>
  <c r="Z27" i="8"/>
  <c r="AA27" i="8"/>
  <c r="AB27" i="8"/>
  <c r="W28" i="8"/>
  <c r="X28" i="8"/>
  <c r="Y28" i="8"/>
  <c r="Z28" i="8"/>
  <c r="AA28" i="8"/>
  <c r="AB28" i="8"/>
  <c r="X4" i="8"/>
  <c r="Y4" i="8"/>
  <c r="Z4" i="8"/>
  <c r="AA4" i="8"/>
  <c r="AB4" i="8"/>
  <c r="W4" i="8"/>
  <c r="AD51" i="6" l="1"/>
  <c r="AD33" i="6"/>
  <c r="N7" i="6"/>
  <c r="P5" i="5" l="1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4" i="5"/>
  <c r="P5" i="4" l="1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" i="4"/>
  <c r="K35" i="3" l="1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" i="3"/>
  <c r="O4" i="3"/>
  <c r="O3" i="3"/>
  <c r="K34" i="3" l="1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G35" i="3"/>
  <c r="G36" i="3"/>
  <c r="G37" i="3"/>
  <c r="G38" i="3"/>
  <c r="G39" i="3"/>
  <c r="G40" i="3"/>
  <c r="G41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" i="3"/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" i="2"/>
</calcChain>
</file>

<file path=xl/sharedStrings.xml><?xml version="1.0" encoding="utf-8"?>
<sst xmlns="http://schemas.openxmlformats.org/spreadsheetml/2006/main" count="6482" uniqueCount="1753">
  <si>
    <t>ca_majorsectors</t>
  </si>
  <si>
    <t>str33</t>
  </si>
  <si>
    <t>%33s</t>
  </si>
  <si>
    <t>Major sectors</t>
  </si>
  <si>
    <t>operation</t>
  </si>
  <si>
    <t>str21</t>
  </si>
  <si>
    <t>%21s</t>
  </si>
  <si>
    <t>Tender project operations</t>
  </si>
  <si>
    <t>long</t>
  </si>
  <si>
    <t>%12.0g</t>
  </si>
  <si>
    <t>Tender donor financing</t>
  </si>
  <si>
    <t>w_name</t>
  </si>
  <si>
    <t>str48</t>
  </si>
  <si>
    <t>%48s</t>
  </si>
  <si>
    <t>Bidder name</t>
  </si>
  <si>
    <t>w_city</t>
  </si>
  <si>
    <t>str27</t>
  </si>
  <si>
    <t>%27s</t>
  </si>
  <si>
    <t>Bidder city</t>
  </si>
  <si>
    <t>w_country</t>
  </si>
  <si>
    <t>Bidder country</t>
  </si>
  <si>
    <t>Original contract value reported</t>
  </si>
  <si>
    <t>ca_supplytype</t>
  </si>
  <si>
    <t>float</t>
  </si>
  <si>
    <t>%19.0g</t>
  </si>
  <si>
    <t>ca_supp</t>
  </si>
  <si>
    <t>Supply type (consultants or goods/works</t>
  </si>
  <si>
    <t>ca_procedure</t>
  </si>
  <si>
    <t>str5</t>
  </si>
  <si>
    <t>%9s</t>
  </si>
  <si>
    <t>Tender procedure type</t>
  </si>
  <si>
    <t>ca_type</t>
  </si>
  <si>
    <t>str44</t>
  </si>
  <si>
    <t>%44s</t>
  </si>
  <si>
    <t>Tender procurement type</t>
  </si>
  <si>
    <t>anb_name</t>
  </si>
  <si>
    <t>str38</t>
  </si>
  <si>
    <t>%38s</t>
  </si>
  <si>
    <t>Buyer name</t>
  </si>
  <si>
    <t>anb_country</t>
  </si>
  <si>
    <t>Buyer country</t>
  </si>
  <si>
    <t>ca_id</t>
  </si>
  <si>
    <t>str7</t>
  </si>
  <si>
    <t>Publication source id</t>
  </si>
  <si>
    <t>ca_signdate</t>
  </si>
  <si>
    <t>%td</t>
  </si>
  <si>
    <t>Contract signature date</t>
  </si>
  <si>
    <t>Estimated completion date</t>
  </si>
  <si>
    <t>ca_snyear</t>
  </si>
  <si>
    <t>%9.0g</t>
  </si>
  <si>
    <t>Year of contract signing date</t>
  </si>
  <si>
    <t>country_lower</t>
  </si>
  <si>
    <t>str52</t>
  </si>
  <si>
    <t>%52s</t>
  </si>
  <si>
    <t>Lower case ANB country names for matching ppp</t>
  </si>
  <si>
    <t>year</t>
  </si>
  <si>
    <t>Signature year</t>
  </si>
  <si>
    <t>country_name</t>
  </si>
  <si>
    <t>WBCode</t>
  </si>
  <si>
    <t>str3</t>
  </si>
  <si>
    <t>ppp</t>
  </si>
  <si>
    <t>double</t>
  </si>
  <si>
    <t>%10.0g</t>
  </si>
  <si>
    <t>WB PPP conversion rate ratio to exchange rate</t>
  </si>
  <si>
    <t>Contract value - PPP adjusted</t>
  </si>
  <si>
    <t>Log of ca_contract_value</t>
  </si>
  <si>
    <t>%14.0g</t>
  </si>
  <si>
    <t>ac</t>
  </si>
  <si>
    <t>ca_contract_value categories (PPP)-filter linked</t>
  </si>
  <si>
    <t>filter_ok50</t>
  </si>
  <si>
    <t>Contract value (PPP corrected) &gt; 50,000</t>
  </si>
  <si>
    <t>Contract value (not corrected) &gt; 50,000</t>
  </si>
  <si>
    <t>anb_iso3</t>
  </si>
  <si>
    <t>ISO3 code of announcing body</t>
  </si>
  <si>
    <t>corr_proc</t>
  </si>
  <si>
    <t>Non-open procedures</t>
  </si>
  <si>
    <t>corr_cons</t>
  </si>
  <si>
    <t>Consultancy spending</t>
  </si>
  <si>
    <t>fsuppl</t>
  </si>
  <si>
    <t>Foreign supplier</t>
  </si>
  <si>
    <t>w_iso2</t>
  </si>
  <si>
    <t>str2</t>
  </si>
  <si>
    <t>Supplier country ISO</t>
  </si>
  <si>
    <t>mod_anb_name</t>
  </si>
  <si>
    <t>str35</t>
  </si>
  <si>
    <t>%35s</t>
  </si>
  <si>
    <t>Buyer name without spaces</t>
  </si>
  <si>
    <t>mod_w_name</t>
  </si>
  <si>
    <t>str43</t>
  </si>
  <si>
    <t>%43s</t>
  </si>
  <si>
    <t>Winner name without spaces</t>
  </si>
  <si>
    <t>filter_anb</t>
  </si>
  <si>
    <t>byte</t>
  </si>
  <si>
    <t>%8.0g</t>
  </si>
  <si>
    <t>Marking PAs</t>
  </si>
  <si>
    <t>filter_anby</t>
  </si>
  <si>
    <t>Marking PA years</t>
  </si>
  <si>
    <t>anb_id</t>
  </si>
  <si>
    <t>Buyer ID</t>
  </si>
  <si>
    <t>w_id</t>
  </si>
  <si>
    <t>Winner ID</t>
  </si>
  <si>
    <t>anb_yam</t>
  </si>
  <si>
    <t>By ANB-year: Spending amount</t>
  </si>
  <si>
    <t>anb_w_yam</t>
  </si>
  <si>
    <t>By ANB-year-winner: Amount</t>
  </si>
  <si>
    <t>anb_ycsh</t>
  </si>
  <si>
    <t>By ANB-year-winner: share of winner in total annual ANB spend</t>
  </si>
  <si>
    <t>anb_mycsh</t>
  </si>
  <si>
    <t>By ANB-year: Max share spent on one winner</t>
  </si>
  <si>
    <t>anb_ynrc</t>
  </si>
  <si>
    <t>#Contracts by ANB-year</t>
  </si>
  <si>
    <t>anb_capt100</t>
  </si>
  <si>
    <t>By PA.year: 100% spent on 1 supplier</t>
  </si>
  <si>
    <t>anb_capt50</t>
  </si>
  <si>
    <t>By PA.year: at least 50% spent on 1 supplier</t>
  </si>
  <si>
    <t>ca_admin_capa~y</t>
  </si>
  <si>
    <t>Share of non-missing fields</t>
  </si>
  <si>
    <t>supplier_ctr</t>
  </si>
  <si>
    <t>Supplier country - to match FSI data</t>
  </si>
  <si>
    <t>w_name_iso2</t>
  </si>
  <si>
    <t>str11</t>
  </si>
  <si>
    <t>%11s</t>
  </si>
  <si>
    <t>*</t>
  </si>
  <si>
    <t>Winner country iso code (to merge FSI)</t>
  </si>
  <si>
    <t>sec_score</t>
  </si>
  <si>
    <t>supplier country Secrecy Score (time varying)</t>
  </si>
  <si>
    <t>sec_score_max</t>
  </si>
  <si>
    <t>supplier country Secrecy Score (time-invariant)</t>
  </si>
  <si>
    <t>taxhav</t>
  </si>
  <si>
    <t>%17.0g</t>
  </si>
  <si>
    <t>Tax haven - time varying</t>
  </si>
  <si>
    <t>taxhav_fixed</t>
  </si>
  <si>
    <t>Tax haven - time-invariant</t>
  </si>
  <si>
    <t>taxhav3</t>
  </si>
  <si>
    <t>%22.0g</t>
  </si>
  <si>
    <t>Tax haven supplier, small vs large states</t>
  </si>
  <si>
    <t>taxhav3bi</t>
  </si>
  <si>
    <t>%36.0g</t>
  </si>
  <si>
    <t>Tax haven supplier, 1 if tax haven and small state</t>
  </si>
  <si>
    <t>pr_id</t>
  </si>
  <si>
    <t>str9</t>
  </si>
  <si>
    <t>Project ID</t>
  </si>
  <si>
    <t>Original Project borrower financing</t>
  </si>
  <si>
    <t>pr_country</t>
  </si>
  <si>
    <t>str19</t>
  </si>
  <si>
    <t>%19s</t>
  </si>
  <si>
    <t>Project country</t>
  </si>
  <si>
    <t>pr_description</t>
  </si>
  <si>
    <t>strL</t>
  </si>
  <si>
    <t>Project description</t>
  </si>
  <si>
    <t>Original Project donor financing</t>
  </si>
  <si>
    <t>Original Project final cost</t>
  </si>
  <si>
    <t>pr_majorsectors</t>
  </si>
  <si>
    <t>pr_sectors</t>
  </si>
  <si>
    <t>str90</t>
  </si>
  <si>
    <t>%90s</t>
  </si>
  <si>
    <t>Sectors</t>
  </si>
  <si>
    <t>pr_operations</t>
  </si>
  <si>
    <t>Project operations</t>
  </si>
  <si>
    <t>Original Disbursed</t>
  </si>
  <si>
    <t>Original Repayments</t>
  </si>
  <si>
    <t>pr_apprdate</t>
  </si>
  <si>
    <t>int</t>
  </si>
  <si>
    <t>Project approval date</t>
  </si>
  <si>
    <t>pr_signdate1</t>
  </si>
  <si>
    <t>Project signature date</t>
  </si>
  <si>
    <t>pr_signdate2</t>
  </si>
  <si>
    <t>2nd Project signature date</t>
  </si>
  <si>
    <t>pr_apyear</t>
  </si>
  <si>
    <t>Year of project approval date</t>
  </si>
  <si>
    <t>pr_snyear</t>
  </si>
  <si>
    <t>Year of project signing date</t>
  </si>
  <si>
    <t>Lower case project country names for matching ppp</t>
  </si>
  <si>
    <t>pr_year</t>
  </si>
  <si>
    <t>Year of project sign date</t>
  </si>
  <si>
    <t>pr_country_name</t>
  </si>
  <si>
    <t>Country name in WB PPP data</t>
  </si>
  <si>
    <t>pr_WBCode</t>
  </si>
  <si>
    <t>pr_ppp</t>
  </si>
  <si>
    <t>pr_borrower_fin</t>
  </si>
  <si>
    <t>Project borrower financing - PPP adjusted</t>
  </si>
  <si>
    <t>Project donor financing - PPP adjusted</t>
  </si>
  <si>
    <t>pr_finalcosts</t>
  </si>
  <si>
    <t>Project final cost - PPP adjusted</t>
  </si>
  <si>
    <t>pr_disbursed</t>
  </si>
  <si>
    <t>Disbursed - PPP adjusted</t>
  </si>
  <si>
    <t>pr_repayments</t>
  </si>
  <si>
    <t>Repayments - PPP adjusted</t>
  </si>
  <si>
    <t>pr_iso3</t>
  </si>
  <si>
    <t>Project country ISO3</t>
  </si>
  <si>
    <t>pr_corr_proc</t>
  </si>
  <si>
    <t>Mean of Non-open procedures</t>
  </si>
  <si>
    <t>pr_corr_cons</t>
  </si>
  <si>
    <t>Mean of Consultancy spending</t>
  </si>
  <si>
    <t>pr_fsuppl</t>
  </si>
  <si>
    <t>Mean of Foreign supplier</t>
  </si>
  <si>
    <t>pr_taxhav</t>
  </si>
  <si>
    <t>Mean of Tax haven - time varying</t>
  </si>
  <si>
    <t>pr_taxhav_fixed</t>
  </si>
  <si>
    <t>Mean of Tax haven - time-invariant</t>
  </si>
  <si>
    <t>pr_taxhav3bi</t>
  </si>
  <si>
    <t>Mean of Tax haven supplier, 1 if tax haven and small state</t>
  </si>
  <si>
    <t>Sum of contract values</t>
  </si>
  <si>
    <t>Sum of original contract values</t>
  </si>
  <si>
    <t>Earliest contract date</t>
  </si>
  <si>
    <t>Latest contract date</t>
  </si>
  <si>
    <t>pr_merge1</t>
  </si>
  <si>
    <t>%23.0g</t>
  </si>
  <si>
    <t xml:space="preserve">_merge     </t>
  </si>
  <si>
    <t>pr_anb_mycsh</t>
  </si>
  <si>
    <t>Mean (ANB-level) of By ANB-year: Max share spent on one winner</t>
  </si>
  <si>
    <t>pr_anb_ynrc</t>
  </si>
  <si>
    <t>Mean (ANB-level) of #Contracts by ANB-year</t>
  </si>
  <si>
    <t>pr_anb_capt100</t>
  </si>
  <si>
    <t>Mean (ANB-level) of By PA.year: 100% spent on 1 supplier</t>
  </si>
  <si>
    <t>pr_anb_capt50</t>
  </si>
  <si>
    <t>Mean (ANB-level) of By PA.year: at least 50% spent on 1 supplier</t>
  </si>
  <si>
    <t>pr_merge2</t>
  </si>
  <si>
    <t>pr_subm_p</t>
  </si>
  <si>
    <t>Mean of Submission period</t>
  </si>
  <si>
    <t>pr_corr_submp</t>
  </si>
  <si>
    <t>Mean of Submission period shorter than 14 days</t>
  </si>
  <si>
    <t>pr_merge3</t>
  </si>
  <si>
    <t>pr_rf_publshare</t>
  </si>
  <si>
    <t>Share of amount in published CAs (of donor financing)</t>
  </si>
  <si>
    <t>pr_rf_publsha~l</t>
  </si>
  <si>
    <t>pr_admin_capa~y</t>
  </si>
  <si>
    <t>ca_donorfinancing</t>
  </si>
  <si>
    <t>ca_contract_value_original</t>
  </si>
  <si>
    <t>ca_est_completiondate</t>
  </si>
  <si>
    <t>ca_contract_value</t>
  </si>
  <si>
    <t>lca_contract_value</t>
  </si>
  <si>
    <t>ca_contract_valuec</t>
  </si>
  <si>
    <t>filter_ok50_orig</t>
  </si>
  <si>
    <t>pr_borrower_fin_original</t>
  </si>
  <si>
    <t>pr_donorfinancing_original</t>
  </si>
  <si>
    <t>pr_finalcosts_original</t>
  </si>
  <si>
    <t>pr_disbursed_original</t>
  </si>
  <si>
    <t>pr_repayments_original</t>
  </si>
  <si>
    <t>pr_country_lower</t>
  </si>
  <si>
    <t>pr_donorfinancing</t>
  </si>
  <si>
    <t>pr_ca_contract_value</t>
  </si>
  <si>
    <t>pr_max_ca_signdate</t>
  </si>
  <si>
    <t>pr_min_ca_signdate</t>
  </si>
  <si>
    <t>pr_ca_contract_value_original</t>
  </si>
  <si>
    <t>Variables in final IDB database</t>
  </si>
  <si>
    <t>Variables in original source data</t>
  </si>
  <si>
    <t>Addres of implementation country</t>
  </si>
  <si>
    <t>Are variants accepted</t>
  </si>
  <si>
    <t>Award decision date</t>
  </si>
  <si>
    <t>Bid deadline</t>
  </si>
  <si>
    <t>Buyer city</t>
  </si>
  <si>
    <t>Buyer address</t>
  </si>
  <si>
    <t>CPVs</t>
  </si>
  <si>
    <t>Description</t>
  </si>
  <si>
    <t>Requirements</t>
  </si>
  <si>
    <t>Estimated duration in months</t>
  </si>
  <si>
    <t>Estimated duration in days</t>
  </si>
  <si>
    <t>Estimated invitation date</t>
  </si>
  <si>
    <t>Estimated start date</t>
  </si>
  <si>
    <t>Estimated price</t>
  </si>
  <si>
    <t>Final price</t>
  </si>
  <si>
    <t>Fundings programme</t>
  </si>
  <si>
    <t>Fundings source</t>
  </si>
  <si>
    <t>Legal basis</t>
  </si>
  <si>
    <t>Procedure type</t>
  </si>
  <si>
    <t>Publication source ID</t>
  </si>
  <si>
    <t>Publication source tender ID</t>
  </si>
  <si>
    <t>Publication URL</t>
  </si>
  <si>
    <t>Publication publication date</t>
  </si>
  <si>
    <t>Publication dispatch date</t>
  </si>
  <si>
    <t>Publication source form type</t>
  </si>
  <si>
    <t>Publication form type</t>
  </si>
  <si>
    <t>Selection method</t>
  </si>
  <si>
    <t>Supply type</t>
  </si>
  <si>
    <t>Title</t>
  </si>
  <si>
    <t>Related publications</t>
  </si>
  <si>
    <t>Bidder address</t>
  </si>
  <si>
    <t>Lot bid count</t>
  </si>
  <si>
    <t>Lot title</t>
  </si>
  <si>
    <t>Variables in NEW source data</t>
  </si>
  <si>
    <t>Same?</t>
  </si>
  <si>
    <t>All variable names are the same</t>
  </si>
  <si>
    <t>D:\Dropbox\munka\gti\_projektek\DFID\_5_data_validation\EuropeAid\ec_ted_procurements_v3.xls</t>
  </si>
  <si>
    <t>D:\Dropbox\munka\gti\_projektek\DFID\sustainability\NEW_data\dfid-sustainability1\csv\ec_ted_procurements.csv</t>
  </si>
  <si>
    <t>wb_tender_majorCA.csv</t>
  </si>
  <si>
    <t>OLD</t>
  </si>
  <si>
    <t>NEW</t>
  </si>
  <si>
    <t>Project borrower country</t>
  </si>
  <si>
    <t>Project name</t>
  </si>
  <si>
    <t>Project region</t>
  </si>
  <si>
    <t>Project product line</t>
  </si>
  <si>
    <t>Buyer assigned ID</t>
  </si>
  <si>
    <t>Final Price</t>
  </si>
  <si>
    <t>Fiscal year</t>
  </si>
  <si>
    <t>Objection date</t>
  </si>
  <si>
    <t>Procurement type</t>
  </si>
  <si>
    <t>Last update</t>
  </si>
  <si>
    <t>Further information provider name</t>
  </si>
  <si>
    <t>Further information provider email</t>
  </si>
  <si>
    <t>Further information provider phone</t>
  </si>
  <si>
    <t>Further information provider city</t>
  </si>
  <si>
    <t>Further information provider street</t>
  </si>
  <si>
    <t>Further information provider country</t>
  </si>
  <si>
    <t>Contract number</t>
  </si>
  <si>
    <t>Notice language</t>
  </si>
  <si>
    <t>Notice status</t>
  </si>
  <si>
    <t>Notice publication date</t>
  </si>
  <si>
    <t>Notice type</t>
  </si>
  <si>
    <t>Notice source ID</t>
  </si>
  <si>
    <t>wb_tender_contracts.csv</t>
  </si>
  <si>
    <t>Bidder 1 name</t>
  </si>
  <si>
    <t>Bidder 1 country</t>
  </si>
  <si>
    <t>Bidder 2 name</t>
  </si>
  <si>
    <t>Bidder 2 country</t>
  </si>
  <si>
    <t>Bidder 3 name</t>
  </si>
  <si>
    <t>Bidder 3 country</t>
  </si>
  <si>
    <t>Bidder rest name</t>
  </si>
  <si>
    <t>Bidder rest country</t>
  </si>
  <si>
    <t>wb_tender_notices.csv</t>
  </si>
  <si>
    <t>wb_project_details.csv</t>
  </si>
  <si>
    <t>Project borrower name</t>
  </si>
  <si>
    <t>Project closing date</t>
  </si>
  <si>
    <t>Donor financing</t>
  </si>
  <si>
    <t>Environmental and social category</t>
  </si>
  <si>
    <t>Final costs</t>
  </si>
  <si>
    <t>Financing 1</t>
  </si>
  <si>
    <t>Financing 2</t>
  </si>
  <si>
    <t>Financing 3</t>
  </si>
  <si>
    <t>Financing rest</t>
  </si>
  <si>
    <t>Financier 1</t>
  </si>
  <si>
    <t>Financier 2</t>
  </si>
  <si>
    <t>Financier 3</t>
  </si>
  <si>
    <t>Financier rest</t>
  </si>
  <si>
    <t>Grant amount</t>
  </si>
  <si>
    <t>Implementing agency</t>
  </si>
  <si>
    <t>Lending instrument</t>
  </si>
  <si>
    <t>Name</t>
  </si>
  <si>
    <t>Product line</t>
  </si>
  <si>
    <t>Region</t>
  </si>
  <si>
    <t>Status</t>
  </si>
  <si>
    <t>Team leader</t>
  </si>
  <si>
    <t>Themes</t>
  </si>
  <si>
    <t>Number of CFT</t>
  </si>
  <si>
    <t>Number of CA</t>
  </si>
  <si>
    <t>Number of documents</t>
  </si>
  <si>
    <t>Newest CFT date</t>
  </si>
  <si>
    <t>Newest CA date</t>
  </si>
  <si>
    <t>Newest document date</t>
  </si>
  <si>
    <t>Oldest CFT date</t>
  </si>
  <si>
    <t>Oldest CA date</t>
  </si>
  <si>
    <t>Oldest document date</t>
  </si>
  <si>
    <t>Evaluation fiscal year</t>
  </si>
  <si>
    <t>Evaluation data</t>
  </si>
  <si>
    <t>Evaluation type</t>
  </si>
  <si>
    <t>Evaluation err ex ante</t>
  </si>
  <si>
    <t>Evaluation err ex post</t>
  </si>
  <si>
    <t>Evaluation project outcome</t>
  </si>
  <si>
    <t>Evaluation project impact</t>
  </si>
  <si>
    <t>Evaluation sustainability rating</t>
  </si>
  <si>
    <t>Evaluation risk to development</t>
  </si>
  <si>
    <t>Evaluation icr quality</t>
  </si>
  <si>
    <t>Evaluation me quality</t>
  </si>
  <si>
    <t>Borrower overall performance</t>
  </si>
  <si>
    <t>Borrower government performance</t>
  </si>
  <si>
    <t>Borrower implementing agency performance</t>
  </si>
  <si>
    <t>Borrower quality ex ante</t>
  </si>
  <si>
    <t>Donor supervision quality</t>
  </si>
  <si>
    <t>Donor overall performance</t>
  </si>
  <si>
    <t>Donor quality ex ante</t>
  </si>
  <si>
    <t>Variable</t>
  </si>
  <si>
    <t>Obs</t>
  </si>
  <si>
    <t>Missings</t>
  </si>
  <si>
    <t>Feq.Missings</t>
  </si>
  <si>
    <t>NonMiss</t>
  </si>
  <si>
    <t>Feq.NonMiss</t>
  </si>
  <si>
    <t>Addresofim~y</t>
  </si>
  <si>
    <t>Arevariant~d</t>
  </si>
  <si>
    <t>Awarddecis~e</t>
  </si>
  <si>
    <t>Biddeadline</t>
  </si>
  <si>
    <t>Buyercity</t>
  </si>
  <si>
    <t>Buyercountry</t>
  </si>
  <si>
    <t>Buyeraddress</t>
  </si>
  <si>
    <t>Estimated~hs</t>
  </si>
  <si>
    <t>Estimated~ys</t>
  </si>
  <si>
    <t>Estimatedi~e</t>
  </si>
  <si>
    <t>Estimateds~e</t>
  </si>
  <si>
    <t>Estimatedp~e</t>
  </si>
  <si>
    <t>Finalprice</t>
  </si>
  <si>
    <t>Fundingspr~e</t>
  </si>
  <si>
    <t>Fundingsso~e</t>
  </si>
  <si>
    <t>Legalbasis</t>
  </si>
  <si>
    <t>Proceduret~e</t>
  </si>
  <si>
    <t>Publicat~eID</t>
  </si>
  <si>
    <t>Publicat~rID</t>
  </si>
  <si>
    <t>Publicatio~L</t>
  </si>
  <si>
    <t>Public~ndate</t>
  </si>
  <si>
    <t>Public~hdate</t>
  </si>
  <si>
    <t>Pu~eformtype</t>
  </si>
  <si>
    <t>Pu~nformtype</t>
  </si>
  <si>
    <t>Selectionm~d</t>
  </si>
  <si>
    <t>Supplytype</t>
  </si>
  <si>
    <t>Relatedpub~s</t>
  </si>
  <si>
    <t>Biddername</t>
  </si>
  <si>
    <t>Biddercoun~y</t>
  </si>
  <si>
    <t>Bidderaddr~s</t>
  </si>
  <si>
    <t>Lotbidcount</t>
  </si>
  <si>
    <t>Lottitle</t>
  </si>
  <si>
    <t>addresofim~y</t>
  </si>
  <si>
    <t>arevariant~d</t>
  </si>
  <si>
    <t>awarddecis~e</t>
  </si>
  <si>
    <t>biddeadline</t>
  </si>
  <si>
    <t>buyercity</t>
  </si>
  <si>
    <t>buyercountry</t>
  </si>
  <si>
    <t>buyeraddress</t>
  </si>
  <si>
    <t>cpvs</t>
  </si>
  <si>
    <t>description</t>
  </si>
  <si>
    <t>requirements</t>
  </si>
  <si>
    <t>estimated~hs</t>
  </si>
  <si>
    <t>estimated~ys</t>
  </si>
  <si>
    <t>estimatedi~e</t>
  </si>
  <si>
    <t>estimateds~e</t>
  </si>
  <si>
    <t>estimatedp~e</t>
  </si>
  <si>
    <t>finalprice</t>
  </si>
  <si>
    <t>fundingspr~e</t>
  </si>
  <si>
    <t>fundingsso~e</t>
  </si>
  <si>
    <t>legalbasis</t>
  </si>
  <si>
    <t>proceduret~e</t>
  </si>
  <si>
    <t>publicat~eid</t>
  </si>
  <si>
    <t>publicat~rid</t>
  </si>
  <si>
    <t>publicatio~l</t>
  </si>
  <si>
    <t>public~ndate</t>
  </si>
  <si>
    <t>public~hdate</t>
  </si>
  <si>
    <t>pu~eformtype</t>
  </si>
  <si>
    <t>pu~nformtype</t>
  </si>
  <si>
    <t>selectionm~d</t>
  </si>
  <si>
    <t>supplytype</t>
  </si>
  <si>
    <t>title</t>
  </si>
  <si>
    <t>relatedpub~s</t>
  </si>
  <si>
    <t>biddername</t>
  </si>
  <si>
    <t>biddercoun~y</t>
  </si>
  <si>
    <t>bidderaddr~s</t>
  </si>
  <si>
    <t>lotbidcount</t>
  </si>
  <si>
    <t>lottitle</t>
  </si>
  <si>
    <t>OLD (copied)</t>
  </si>
  <si>
    <t>% diff in nonmiss freq.</t>
  </si>
  <si>
    <t>absolut diff in nonmiss freq.</t>
  </si>
  <si>
    <t>! Seems that none of the new observations have this info ! No. of nonmissing is exactly the same</t>
  </si>
  <si>
    <t>IMPORTANT</t>
  </si>
  <si>
    <t>IMPORTANT FOR MERGING CA AND CN</t>
  </si>
  <si>
    <t>projectbor~y</t>
  </si>
  <si>
    <t>projectcou~y</t>
  </si>
  <si>
    <t>projectname</t>
  </si>
  <si>
    <t>projectid</t>
  </si>
  <si>
    <t>projectreg~n</t>
  </si>
  <si>
    <t>projectpro~e</t>
  </si>
  <si>
    <t>buyerassig~d</t>
  </si>
  <si>
    <t>contractsi~e</t>
  </si>
  <si>
    <t>fiscalyear</t>
  </si>
  <si>
    <t>objectiond~e</t>
  </si>
  <si>
    <t>procuremen~e</t>
  </si>
  <si>
    <t>lastupdate</t>
  </si>
  <si>
    <t>furtherin~me</t>
  </si>
  <si>
    <t>furtherinf~l</t>
  </si>
  <si>
    <t>furtherin~ne</t>
  </si>
  <si>
    <t>furtherinf~y</t>
  </si>
  <si>
    <t>furtherinf~t</t>
  </si>
  <si>
    <t>furtherinf~r</t>
  </si>
  <si>
    <t>contractnu~r</t>
  </si>
  <si>
    <t>majorsectors</t>
  </si>
  <si>
    <t>noticelang~e</t>
  </si>
  <si>
    <t>noticestatus</t>
  </si>
  <si>
    <t>noticepubl~e</t>
  </si>
  <si>
    <t>noticetype</t>
  </si>
  <si>
    <t>noticesour~d</t>
  </si>
  <si>
    <t xml:space="preserve">. </t>
  </si>
  <si>
    <t>check</t>
  </si>
  <si>
    <t xml:space="preserve">diff % </t>
  </si>
  <si>
    <t>Diff - abs</t>
  </si>
  <si>
    <t>bidder1name</t>
  </si>
  <si>
    <t>bidder1cou~y</t>
  </si>
  <si>
    <t>bidder2name</t>
  </si>
  <si>
    <t>bidder2cou~y</t>
  </si>
  <si>
    <t>bidder3name</t>
  </si>
  <si>
    <t>bidder3cou~y</t>
  </si>
  <si>
    <t>bidderrest~e</t>
  </si>
  <si>
    <t>bidderrest~y</t>
  </si>
  <si>
    <t>NEW (20181217)</t>
  </si>
  <si>
    <t>str18</t>
  </si>
  <si>
    <t>%18s</t>
  </si>
  <si>
    <t>biddercity</t>
  </si>
  <si>
    <t>biddercountry</t>
  </si>
  <si>
    <t>str8</t>
  </si>
  <si>
    <t>str10</t>
  </si>
  <si>
    <t>%10s</t>
  </si>
  <si>
    <t>tenderprojectoperations</t>
  </si>
  <si>
    <t>contractsignaturedate</t>
  </si>
  <si>
    <t>estimatedcompletiondate</t>
  </si>
  <si>
    <t>tenderprocurementtype</t>
  </si>
  <si>
    <t>publicationsourceid</t>
  </si>
  <si>
    <t>NEW data (20181217)</t>
  </si>
  <si>
    <t>idb_awarded_contracts_consulting_services</t>
  </si>
  <si>
    <t>str6</t>
  </si>
  <si>
    <t>str17</t>
  </si>
  <si>
    <t>%17s</t>
  </si>
  <si>
    <t>str28</t>
  </si>
  <si>
    <t>%28s</t>
  </si>
  <si>
    <t>idb_awarded_contracts_goods_and_works.dta</t>
  </si>
  <si>
    <t>tenderdonorfinancing</t>
  </si>
  <si>
    <t>idb_awarded_countracts</t>
  </si>
  <si>
    <t>buyername</t>
  </si>
  <si>
    <t>TOTAL obs.</t>
  </si>
  <si>
    <t>tenderproceduretype</t>
  </si>
  <si>
    <t>missing for services already in old data</t>
  </si>
  <si>
    <t>uj adatokban hianyoznak</t>
  </si>
  <si>
    <t>NEW (201802)</t>
  </si>
  <si>
    <t>idb_awarded_contracts_feb</t>
  </si>
  <si>
    <t>AWARDED CONTRACTS</t>
  </si>
  <si>
    <t>PROJECT DETAILS</t>
  </si>
  <si>
    <t>sectors</t>
  </si>
  <si>
    <t>idb_project_details_feb</t>
  </si>
  <si>
    <t>projectapprovaldate</t>
  </si>
  <si>
    <t>projectborrowerfinancing</t>
  </si>
  <si>
    <t>projectdescription</t>
  </si>
  <si>
    <t>projectdonorfinancing</t>
  </si>
  <si>
    <t>projectfinalcost</t>
  </si>
  <si>
    <t>projectsignaturedates</t>
  </si>
  <si>
    <t>projectoperations</t>
  </si>
  <si>
    <t>financingsummarydisbursed</t>
  </si>
  <si>
    <t>financingsummaryrepayments</t>
  </si>
  <si>
    <t>financingsummarycancelledamount</t>
  </si>
  <si>
    <t>projectcountry</t>
  </si>
  <si>
    <t>projectstatus</t>
  </si>
  <si>
    <t>idb_project_details</t>
  </si>
  <si>
    <t>many of them are 0</t>
  </si>
  <si>
    <t>not used</t>
  </si>
  <si>
    <t>copies</t>
  </si>
  <si>
    <t>observations</t>
  </si>
  <si>
    <t>surplus</t>
  </si>
  <si>
    <t>projectid duplicates (after dropping all duplicates)</t>
  </si>
  <si>
    <t>Duplicates clean</t>
  </si>
  <si>
    <t>(before duplicates dropping)</t>
  </si>
  <si>
    <t>projectapp~e</t>
  </si>
  <si>
    <t>projectbor~e</t>
  </si>
  <si>
    <t>projectclo~e</t>
  </si>
  <si>
    <t>projectdes~n</t>
  </si>
  <si>
    <t>donorfinan~g</t>
  </si>
  <si>
    <t>environmen~y</t>
  </si>
  <si>
    <t>finalcosts</t>
  </si>
  <si>
    <t>financing1</t>
  </si>
  <si>
    <t>financing2</t>
  </si>
  <si>
    <t>financing3</t>
  </si>
  <si>
    <t>financingr~t</t>
  </si>
  <si>
    <t>financier1</t>
  </si>
  <si>
    <t>financier2</t>
  </si>
  <si>
    <t>financier3</t>
  </si>
  <si>
    <t>financierr~t</t>
  </si>
  <si>
    <t>grantamount</t>
  </si>
  <si>
    <t>implementi~y</t>
  </si>
  <si>
    <t>lendingins~t</t>
  </si>
  <si>
    <t>name</t>
  </si>
  <si>
    <t>productline</t>
  </si>
  <si>
    <t>region</t>
  </si>
  <si>
    <t>status</t>
  </si>
  <si>
    <t>teamleader</t>
  </si>
  <si>
    <t>themes</t>
  </si>
  <si>
    <t>numberofcft</t>
  </si>
  <si>
    <t>numberofca</t>
  </si>
  <si>
    <t>numberofdo~s</t>
  </si>
  <si>
    <t>newestcftd~e</t>
  </si>
  <si>
    <t>newestcadate</t>
  </si>
  <si>
    <t>newestdocu~e</t>
  </si>
  <si>
    <t>oldestcftd~e</t>
  </si>
  <si>
    <t>oldestcadate</t>
  </si>
  <si>
    <t>oldestdocu~e</t>
  </si>
  <si>
    <t>evaluation~r</t>
  </si>
  <si>
    <t>evaluation~a</t>
  </si>
  <si>
    <t>evaluatio~pe</t>
  </si>
  <si>
    <t>evaluatio~te</t>
  </si>
  <si>
    <t>evaluatio~st</t>
  </si>
  <si>
    <t>evaluatio~me</t>
  </si>
  <si>
    <t>evaluatio~ct</t>
  </si>
  <si>
    <t>evaluation~g</t>
  </si>
  <si>
    <t>evaluatio~nt</t>
  </si>
  <si>
    <t>eva~rquality</t>
  </si>
  <si>
    <t>eva~equality</t>
  </si>
  <si>
    <t>borrowerov~e</t>
  </si>
  <si>
    <t>borrowergo~e</t>
  </si>
  <si>
    <t>borrowerim~r</t>
  </si>
  <si>
    <t>borrowerqu~e</t>
  </si>
  <si>
    <t>donorsuper~y</t>
  </si>
  <si>
    <t>donorovera~e</t>
  </si>
  <si>
    <t>donorquali~e</t>
  </si>
  <si>
    <t>wb_project_details.dta</t>
  </si>
  <si>
    <t>environmen~r</t>
  </si>
  <si>
    <t>projectapprov~e</t>
  </si>
  <si>
    <t>%td..</t>
  </si>
  <si>
    <t>projectborrow~e</t>
  </si>
  <si>
    <t>str41</t>
  </si>
  <si>
    <t>%41s</t>
  </si>
  <si>
    <t>projectclosin~e</t>
  </si>
  <si>
    <t>projectdescri~n</t>
  </si>
  <si>
    <t>str1912</t>
  </si>
  <si>
    <t>%1912s</t>
  </si>
  <si>
    <t>donorfinancing</t>
  </si>
  <si>
    <t>environmental~r</t>
  </si>
  <si>
    <t>str1</t>
  </si>
  <si>
    <t>financingrest</t>
  </si>
  <si>
    <t>str135</t>
  </si>
  <si>
    <t>%135s</t>
  </si>
  <si>
    <t>str60</t>
  </si>
  <si>
    <t>%60s</t>
  </si>
  <si>
    <t>financierrest</t>
  </si>
  <si>
    <t>str667</t>
  </si>
  <si>
    <t>%667s</t>
  </si>
  <si>
    <t>str56</t>
  </si>
  <si>
    <t>%56s</t>
  </si>
  <si>
    <t>implementinga~y</t>
  </si>
  <si>
    <t>str61</t>
  </si>
  <si>
    <t>%61s</t>
  </si>
  <si>
    <t>lendinginstru~t</t>
  </si>
  <si>
    <t>str39</t>
  </si>
  <si>
    <t>%39s</t>
  </si>
  <si>
    <t>str132</t>
  </si>
  <si>
    <t>%132s</t>
  </si>
  <si>
    <t>str29</t>
  </si>
  <si>
    <t>%29s</t>
  </si>
  <si>
    <t>str85</t>
  </si>
  <si>
    <t>%85s</t>
  </si>
  <si>
    <t>str1180</t>
  </si>
  <si>
    <t>%1180s</t>
  </si>
  <si>
    <t>str525</t>
  </si>
  <si>
    <t>%525s</t>
  </si>
  <si>
    <t>numberofdocum~s</t>
  </si>
  <si>
    <t>newestcftdate</t>
  </si>
  <si>
    <t>newestdocumen~e</t>
  </si>
  <si>
    <t>oldestcftdate</t>
  </si>
  <si>
    <t>oldestdocumen~e</t>
  </si>
  <si>
    <t>evaluationfis~r</t>
  </si>
  <si>
    <t>evaluationdata</t>
  </si>
  <si>
    <t>evaluationtype</t>
  </si>
  <si>
    <t>str4</t>
  </si>
  <si>
    <t>evaluationerr~e</t>
  </si>
  <si>
    <t>evaluationerr~t</t>
  </si>
  <si>
    <t>evaluationpro~e</t>
  </si>
  <si>
    <t>str25</t>
  </si>
  <si>
    <t>%25s</t>
  </si>
  <si>
    <t>evaluationpro~t</t>
  </si>
  <si>
    <t>str14</t>
  </si>
  <si>
    <t>%14s</t>
  </si>
  <si>
    <t>evaluationsus~g</t>
  </si>
  <si>
    <t>str15</t>
  </si>
  <si>
    <t>%15s</t>
  </si>
  <si>
    <t>evaluationris~t</t>
  </si>
  <si>
    <t>evaluationicr~y</t>
  </si>
  <si>
    <t>evaluationmeq~y</t>
  </si>
  <si>
    <t>str13</t>
  </si>
  <si>
    <t>%13s</t>
  </si>
  <si>
    <t>borrowerovera~e</t>
  </si>
  <si>
    <t>borrowergover~e</t>
  </si>
  <si>
    <t>borrowerimple~r</t>
  </si>
  <si>
    <t>borrowerquali~e</t>
  </si>
  <si>
    <t>donorsupervis~y</t>
  </si>
  <si>
    <t>donoroverallp~e</t>
  </si>
  <si>
    <t>donorqualitye~e</t>
  </si>
  <si>
    <t>wb_project_financial_summaries.dta</t>
  </si>
  <si>
    <t>approvaldate</t>
  </si>
  <si>
    <t>closingdate</t>
  </si>
  <si>
    <t>loannumber</t>
  </si>
  <si>
    <t>cancelleda~t</t>
  </si>
  <si>
    <t>disbursed</t>
  </si>
  <si>
    <t>interestch~s</t>
  </si>
  <si>
    <t>principal</t>
  </si>
  <si>
    <t>repayments</t>
  </si>
  <si>
    <t>idb_procurement_notices.dta</t>
  </si>
  <si>
    <t>Tender project name</t>
  </si>
  <si>
    <t>tendertitle</t>
  </si>
  <si>
    <t>Tender title</t>
  </si>
  <si>
    <t>Tender bid deadline</t>
  </si>
  <si>
    <t>publicationdata</t>
  </si>
  <si>
    <t>Publication data</t>
  </si>
  <si>
    <t>Publication source form</t>
  </si>
  <si>
    <t>tenderprojectname</t>
  </si>
  <si>
    <t>tenderbiddeadline</t>
  </si>
  <si>
    <t>publicationsource</t>
  </si>
  <si>
    <t>publicationformtype</t>
  </si>
  <si>
    <t>tenderproj~e</t>
  </si>
  <si>
    <t>tenderbidd~e</t>
  </si>
  <si>
    <t>publicatio~a</t>
  </si>
  <si>
    <t>publicati~te</t>
  </si>
  <si>
    <t>Submission</t>
  </si>
  <si>
    <t>period</t>
  </si>
  <si>
    <t>Freq.</t>
  </si>
  <si>
    <t>Percent</t>
  </si>
  <si>
    <t>Cum.</t>
  </si>
  <si>
    <t>Total</t>
  </si>
  <si>
    <t>NEW (2018feb)</t>
  </si>
  <si>
    <t>idb_project_financing_summaries.dta</t>
  </si>
  <si>
    <t>Variable      Obs</t>
  </si>
  <si>
    <t>argentina</t>
  </si>
  <si>
    <t>bahamas, the</t>
  </si>
  <si>
    <t>barbados</t>
  </si>
  <si>
    <t>belize</t>
  </si>
  <si>
    <t>bolivia</t>
  </si>
  <si>
    <t>brazil</t>
  </si>
  <si>
    <t>central america</t>
  </si>
  <si>
    <t>chile</t>
  </si>
  <si>
    <t>colombia</t>
  </si>
  <si>
    <t>costa rica</t>
  </si>
  <si>
    <t>dominican republic</t>
  </si>
  <si>
    <t>ecuador</t>
  </si>
  <si>
    <t>el salvador</t>
  </si>
  <si>
    <t>guatemala</t>
  </si>
  <si>
    <t>guyana</t>
  </si>
  <si>
    <t>haiti</t>
  </si>
  <si>
    <t>honduras</t>
  </si>
  <si>
    <t>jamaica</t>
  </si>
  <si>
    <t>mexico</t>
  </si>
  <si>
    <t>nicaragua</t>
  </si>
  <si>
    <t>panama</t>
  </si>
  <si>
    <t>paraguay</t>
  </si>
  <si>
    <t>peru</t>
  </si>
  <si>
    <t>regional</t>
  </si>
  <si>
    <t>suriname</t>
  </si>
  <si>
    <t>trinidad and tobago</t>
  </si>
  <si>
    <t>uruguay</t>
  </si>
  <si>
    <t>venezuela, rb</t>
  </si>
  <si>
    <t>tab country_lower if _merge ==1</t>
  </si>
  <si>
    <t>. tab country_name if _merge ==2</t>
  </si>
  <si>
    <t>Afghanistan</t>
  </si>
  <si>
    <t>Albania</t>
  </si>
  <si>
    <t>Algeria</t>
  </si>
  <si>
    <t>American Samoa</t>
  </si>
  <si>
    <t>Andorra</t>
  </si>
  <si>
    <t>Angola</t>
  </si>
  <si>
    <t>Antigua and Barbuda</t>
  </si>
  <si>
    <t>Arab World</t>
  </si>
  <si>
    <t>Armenia</t>
  </si>
  <si>
    <t>Aruba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</si>
  <si>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</si>
  <si>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</si>
  <si>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</si>
  <si>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</si>
  <si>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</si>
  <si>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</si>
  <si>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</si>
  <si>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</si>
  <si>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</si>
  <si>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</si>
  <si>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</si>
  <si>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</si>
  <si>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</si>
  <si>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Bosnia and Herzegovina</t>
  </si>
  <si>
    <t>Botswana</t>
  </si>
  <si>
    <t>British Virgin Islands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</si>
  <si>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</si>
  <si>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</si>
  <si>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</si>
  <si>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</si>
  <si>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</si>
  <si>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</si>
  <si>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</si>
  <si>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</si>
  <si>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Caribbean small states</t>
  </si>
  <si>
    <t>Cayman Islands</t>
  </si>
  <si>
    <t>Central African Republic</t>
  </si>
  <si>
    <t>Central Europe and the Baltics</t>
  </si>
  <si>
    <t>Chad</t>
  </si>
  <si>
    <t>Channel Islands</t>
  </si>
  <si>
    <t>China</t>
  </si>
  <si>
    <t>Comoros</t>
  </si>
  <si>
    <t>Congo, Dem. Rep.</t>
  </si>
  <si>
    <t>Congo, Rep.</t>
  </si>
  <si>
    <t>Cote d'Ivoire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</si>
  <si>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</si>
  <si>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</si>
  <si>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</si>
  <si>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</si>
  <si>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</si>
  <si>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</si>
  <si>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</si>
  <si>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</si>
  <si>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Early-demographic dividend</t>
  </si>
  <si>
    <t>East Asia &amp; Pacific</t>
  </si>
  <si>
    <t>East Asia &amp; Pacific (IDA &amp; IBRD count..</t>
  </si>
  <si>
    <t>East Asia &amp; Pacific (excluding high i..</t>
  </si>
  <si>
    <t>Egypt, Arab Rep.</t>
  </si>
  <si>
    <t>Equatorial Guinea</t>
  </si>
  <si>
    <t>Eritrea</t>
  </si>
  <si>
    <t>Estonia</t>
  </si>
  <si>
    <t>Eswatini</t>
  </si>
  <si>
    <t>Ethiopia</t>
  </si>
  <si>
    <t>Euro area</t>
  </si>
  <si>
    <t>Europe &amp; Central Asia</t>
  </si>
  <si>
    <t>Europe &amp; Central Asia (IDA &amp; IBRD cou..</t>
  </si>
  <si>
    <t>Europe &amp; Central Asia (excluding high..</t>
  </si>
  <si>
    <t>European Union</t>
  </si>
  <si>
    <t>Faroe Islands</t>
  </si>
  <si>
    <t>Fiji</t>
  </si>
  <si>
    <t>Finland</t>
  </si>
  <si>
    <t>Fragile and conflict affected situati..</t>
  </si>
  <si>
    <t>France</t>
  </si>
  <si>
    <t>French Polynesia</t>
  </si>
  <si>
    <t>Gabon</t>
  </si>
  <si>
    <t>Gambia, The</t>
  </si>
  <si>
    <t>Georgia</t>
  </si>
  <si>
    <t>Germany</t>
  </si>
  <si>
    <t>Ghana</t>
  </si>
  <si>
    <t>Gibraltar</t>
  </si>
  <si>
    <t>Greece</t>
  </si>
  <si>
    <t>Greenland</t>
  </si>
  <si>
    <t>Grenada</t>
  </si>
  <si>
    <t>Guam</t>
  </si>
  <si>
    <t>Guinea</t>
  </si>
  <si>
    <t>Guinea-Bissau</t>
  </si>
  <si>
    <t>Haiti</t>
  </si>
  <si>
    <t>Heavily indebted poor countries (HIPC)</t>
  </si>
  <si>
    <t>High income</t>
  </si>
  <si>
    <t>Hong Kong SAR, China</t>
  </si>
  <si>
    <t>Hungary</t>
  </si>
  <si>
    <t>IBRD only</t>
  </si>
  <si>
    <t>IDA &amp; IBRD total</t>
  </si>
  <si>
    <t>IDA blend</t>
  </si>
  <si>
    <t>IDA only</t>
  </si>
  <si>
    <t>IDA total</t>
  </si>
  <si>
    <t>Iceland</t>
  </si>
  <si>
    <t>India</t>
  </si>
  <si>
    <t>Indonesia</t>
  </si>
  <si>
    <t>Iran, Islamic Rep.</t>
  </si>
  <si>
    <t>Iraq</t>
  </si>
  <si>
    <t>Ireland</t>
  </si>
  <si>
    <t>Isle of Man</t>
  </si>
  <si>
    <t>Israel</t>
  </si>
  <si>
    <t>Italy</t>
  </si>
  <si>
    <t>Japan</t>
  </si>
  <si>
    <t>Jordan</t>
  </si>
  <si>
    <t>Kazakhstan</t>
  </si>
  <si>
    <t>Kenya</t>
  </si>
  <si>
    <t>Kiribati</t>
  </si>
  <si>
    <t>Korea, Dem. People’s Rep.</t>
  </si>
  <si>
    <t>Korea, Rep.</t>
  </si>
  <si>
    <t>Kosovo</t>
  </si>
  <si>
    <t>Kuwait</t>
  </si>
  <si>
    <t>Kyrgyz Republic</t>
  </si>
  <si>
    <t>Lao PDR</t>
  </si>
  <si>
    <t>Late-demographic dividend</t>
  </si>
  <si>
    <t>Latin America &amp; Caribbean</t>
  </si>
  <si>
    <t>Latin America &amp; Caribbean (excluding ..</t>
  </si>
  <si>
    <t>Latin America &amp; the Caribbean (IDA &amp; ..</t>
  </si>
  <si>
    <t>Latvia</t>
  </si>
  <si>
    <t>Least developed countries: UN classif..</t>
  </si>
  <si>
    <t>Lebanon</t>
  </si>
  <si>
    <t>Lesotho</t>
  </si>
  <si>
    <t>Liberia</t>
  </si>
  <si>
    <t>Libya</t>
  </si>
  <si>
    <t>Liechtenstein</t>
  </si>
  <si>
    <t>Lithuania</t>
  </si>
  <si>
    <t>Low &amp; middle income</t>
  </si>
  <si>
    <t>Low income</t>
  </si>
  <si>
    <t>Lower middle income</t>
  </si>
  <si>
    <t>Luxembourg</t>
  </si>
  <si>
    <t>Macao SAR, China</t>
  </si>
  <si>
    <t>Macedonia, FYR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</si>
  <si>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</si>
  <si>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</si>
  <si>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</si>
  <si>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</si>
  <si>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</si>
  <si>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</si>
  <si>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</si>
  <si>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</si>
  <si>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</si>
  <si>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Micronesia, Fed. Sts.</t>
  </si>
  <si>
    <t>Middle East &amp; North Africa</t>
  </si>
  <si>
    <t>Middle East &amp; North Africa (IDA &amp; IBR..</t>
  </si>
  <si>
    <t>Middle East &amp; North Africa (excluding..</t>
  </si>
  <si>
    <t>Middle income</t>
  </si>
  <si>
    <t>Moldova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</si>
  <si>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</si>
  <si>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</si>
  <si>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</si>
  <si>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</si>
  <si>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</si>
  <si>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</si>
  <si>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</si>
  <si>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</si>
  <si>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</si>
  <si>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</si>
  <si>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</si>
  <si>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</si>
  <si>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</si>
  <si>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</si>
  <si>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</si>
  <si>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North America</t>
  </si>
  <si>
    <t>Northern Mariana Islands</t>
  </si>
  <si>
    <t>Norway</t>
  </si>
  <si>
    <t>Not classified</t>
  </si>
  <si>
    <t>OECD members</t>
  </si>
  <si>
    <t>Oman</t>
  </si>
  <si>
    <t>Other small states</t>
  </si>
  <si>
    <t>Pacific island small states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</si>
  <si>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</si>
  <si>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</si>
  <si>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</si>
  <si>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</si>
  <si>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</si>
  <si>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</si>
  <si>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</si>
  <si>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</si>
  <si>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</si>
  <si>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Post-demographic dividend</t>
  </si>
  <si>
    <t>Pre-demographic dividend</t>
  </si>
  <si>
    <t>Puerto Rico</t>
  </si>
  <si>
    <t>Qatar</t>
  </si>
  <si>
    <t>Romania</t>
  </si>
  <si>
    <t>Russian Federation</t>
  </si>
  <si>
    <t>Rwanda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</si>
  <si>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</si>
  <si>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</si>
  <si>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</si>
  <si>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</si>
  <si>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</si>
  <si>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</si>
  <si>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</si>
  <si>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</si>
  <si>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</si>
  <si>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 (Dutch part)</t>
  </si>
  <si>
    <t>Slovak Republic</t>
  </si>
  <si>
    <t>Slovenia</t>
  </si>
  <si>
    <t>Small states</t>
  </si>
  <si>
    <t>Solomon Islands</t>
  </si>
  <si>
    <t>Somalia</t>
  </si>
  <si>
    <t>South Africa</t>
  </si>
  <si>
    <t>South Asia</t>
  </si>
  <si>
    <t>South Asia (IDA &amp; IBRD)</t>
  </si>
  <si>
    <t>South Sudan</t>
  </si>
  <si>
    <t>Spain</t>
  </si>
  <si>
    <t>Sri Lanka</t>
  </si>
  <si>
    <t>St. Kitts and Nevis</t>
  </si>
  <si>
    <t>St. Lucia</t>
  </si>
  <si>
    <t>St. Martin (French part)</t>
  </si>
  <si>
    <t>St. Vincent and the Grenadines</t>
  </si>
  <si>
    <t>Sub-Saharan Africa</t>
  </si>
  <si>
    <t>Sub-Saharan Africa (IDA &amp; IBRD countr..</t>
  </si>
  <si>
    <t>Sub-Saharan Africa (excluding high in..</t>
  </si>
  <si>
    <t>Sudan</t>
  </si>
  <si>
    <t>Suriname</t>
  </si>
  <si>
    <t>Sweden</t>
  </si>
  <si>
    <t>Switzerland</t>
  </si>
  <si>
    <t>Syrian Arab Republic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</si>
  <si>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</si>
  <si>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</si>
  <si>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</si>
  <si>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</si>
  <si>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</si>
  <si>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</si>
  <si>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</si>
  <si>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</si>
  <si>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</si>
  <si>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</si>
  <si>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</si>
  <si>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</si>
  <si>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</si>
  <si>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</si>
  <si>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</si>
  <si>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</si>
  <si>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</si>
  <si>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Upper middle income</t>
  </si>
  <si>
    <t>Uzbekistan</t>
  </si>
  <si>
    <t>Vanuatu</t>
  </si>
  <si>
    <t>Venezuela, RB</t>
  </si>
  <si>
    <t>Vietnam</t>
  </si>
  <si>
    <t>Virgin Islands (U.S.)</t>
  </si>
  <si>
    <t>West Bank and Gaza</t>
  </si>
  <si>
    <t>World</t>
  </si>
  <si>
    <t>Yemen, Rep.</t>
  </si>
  <si>
    <t>Zambia</t>
  </si>
  <si>
    <t>Zimbabwe</t>
  </si>
  <si>
    <t xml:space="preserve">matched </t>
  </si>
  <si>
    <t>not macthed due to missing years in ppp data</t>
  </si>
  <si>
    <t>Comparing OLD and NEW final files</t>
  </si>
  <si>
    <t>tender_pr_name</t>
  </si>
  <si>
    <t>Project name (full)</t>
  </si>
  <si>
    <t>ca_year</t>
  </si>
  <si>
    <t>Year of contract signature date</t>
  </si>
  <si>
    <t>tenderid</t>
  </si>
  <si>
    <t>str46</t>
  </si>
  <si>
    <t>%46s</t>
  </si>
  <si>
    <t>Tender ID (buyer assigned ID)</t>
  </si>
  <si>
    <t>Contract sign date</t>
  </si>
  <si>
    <t>ca_country</t>
  </si>
  <si>
    <t>Project country - might vary within project</t>
  </si>
  <si>
    <t>ca_contract_v~l</t>
  </si>
  <si>
    <t>ca_lot_value</t>
  </si>
  <si>
    <t>Final price per lot (Major CA)</t>
  </si>
  <si>
    <t>cft_methodtype</t>
  </si>
  <si>
    <t>str80</t>
  </si>
  <si>
    <t>%80s</t>
  </si>
  <si>
    <t>Winner name</t>
  </si>
  <si>
    <t>Winner country</t>
  </si>
  <si>
    <t>ca_title</t>
  </si>
  <si>
    <t>str613</t>
  </si>
  <si>
    <t>%613s</t>
  </si>
  <si>
    <t>Borrower country - from major CA</t>
  </si>
  <si>
    <t>pr_region</t>
  </si>
  <si>
    <t>Project region (Major CA)</t>
  </si>
  <si>
    <t>ca_description</t>
  </si>
  <si>
    <t>str73</t>
  </si>
  <si>
    <t>%73s</t>
  </si>
  <si>
    <t>Description (Major CA)</t>
  </si>
  <si>
    <t>ca_fiscalyear</t>
  </si>
  <si>
    <t>Fiscal year (Major CA)</t>
  </si>
  <si>
    <t>Supply type (Major CA)</t>
  </si>
  <si>
    <t>ca_sector</t>
  </si>
  <si>
    <t>Major sectors (Major CA)</t>
  </si>
  <si>
    <t>lot_id</t>
  </si>
  <si>
    <t>Lot within contract (generated) (Major CA)</t>
  </si>
  <si>
    <t>ca_nr_lot</t>
  </si>
  <si>
    <t>Number of lots within contract (generated)</t>
  </si>
  <si>
    <t>c_objectiondate</t>
  </si>
  <si>
    <t>ca_source</t>
  </si>
  <si>
    <t>%29.0g</t>
  </si>
  <si>
    <t>source     Source of observation</t>
  </si>
  <si>
    <t>str24</t>
  </si>
  <si>
    <t>%24s</t>
  </si>
  <si>
    <t>mca_projectname</t>
  </si>
  <si>
    <t>str40</t>
  </si>
  <si>
    <t>%40s</t>
  </si>
  <si>
    <t>Project name (Major CA)</t>
  </si>
  <si>
    <t>c_projectname</t>
  </si>
  <si>
    <t>Project name (contracts parsed)</t>
  </si>
  <si>
    <t>mca_buyerassi~d</t>
  </si>
  <si>
    <t>Buyer assigned ID (Major CA)</t>
  </si>
  <si>
    <t>c_buyerassign~d</t>
  </si>
  <si>
    <t>Buyer assigned ID (contracts parsed)</t>
  </si>
  <si>
    <t>mca_contracts~e</t>
  </si>
  <si>
    <t>Contract signature date (Major CA)</t>
  </si>
  <si>
    <t>c_contractsig~e</t>
  </si>
  <si>
    <t>Contract signature date (contracts parsed)</t>
  </si>
  <si>
    <t>CA country names for matching ppp</t>
  </si>
  <si>
    <t>WB PPP conversion rate ratio to exchange</t>
  </si>
  <si>
    <t>ca_contract_v~e</t>
  </si>
  <si>
    <t>Final price per contract</t>
  </si>
  <si>
    <t>Share of non-missing fields in CA</t>
  </si>
  <si>
    <t>cft_country</t>
  </si>
  <si>
    <t>Project country (Notices)</t>
  </si>
  <si>
    <t>cft_pr_name</t>
  </si>
  <si>
    <t>Project name (Notices)</t>
  </si>
  <si>
    <t>cft_title</t>
  </si>
  <si>
    <t>str276</t>
  </si>
  <si>
    <t>%276s</t>
  </si>
  <si>
    <t>cft_procedure</t>
  </si>
  <si>
    <t>Selection method (Notices)</t>
  </si>
  <si>
    <t>cft_fip_name</t>
  </si>
  <si>
    <t>str89</t>
  </si>
  <si>
    <t>%89s</t>
  </si>
  <si>
    <t>Further infrmation provider name (Notices)</t>
  </si>
  <si>
    <t>cft_fip_email</t>
  </si>
  <si>
    <t>str49</t>
  </si>
  <si>
    <t>%49s</t>
  </si>
  <si>
    <t>cft_fip_phone</t>
  </si>
  <si>
    <t>str16</t>
  </si>
  <si>
    <t>%16s</t>
  </si>
  <si>
    <t>cft_fip_city</t>
  </si>
  <si>
    <t>str50</t>
  </si>
  <si>
    <t>%50s</t>
  </si>
  <si>
    <t>Further information provider city (Notices)</t>
  </si>
  <si>
    <t>cft_fip_street</t>
  </si>
  <si>
    <t>str149</t>
  </si>
  <si>
    <t>%149s</t>
  </si>
  <si>
    <t>cft_fip_countr</t>
  </si>
  <si>
    <t>cft_language</t>
  </si>
  <si>
    <t>Notice language (Notices)</t>
  </si>
  <si>
    <t>cft_status</t>
  </si>
  <si>
    <t>Notice status (Notices)</t>
  </si>
  <si>
    <t>cft_sourceid</t>
  </si>
  <si>
    <t>Notice source ID (Notices)</t>
  </si>
  <si>
    <t>cft_publdate</t>
  </si>
  <si>
    <t>Notice publication date (Notices)</t>
  </si>
  <si>
    <t>cft_bid_deadl~k</t>
  </si>
  <si>
    <t>Bid deadline time hour-minutes</t>
  </si>
  <si>
    <t>cft_bid_deadl~e</t>
  </si>
  <si>
    <t>cft_year</t>
  </si>
  <si>
    <t>Year of notice publication</t>
  </si>
  <si>
    <t>subm_p</t>
  </si>
  <si>
    <t>Submission period</t>
  </si>
  <si>
    <t>corr_submp</t>
  </si>
  <si>
    <t>Submission period shorter than 14 days</t>
  </si>
  <si>
    <t>cft_admin_cap~y</t>
  </si>
  <si>
    <t>Share of non-missing fields in CFT</t>
  </si>
  <si>
    <t>cft_dup</t>
  </si>
  <si>
    <t># duplicates of pr_id, tenderid</t>
  </si>
  <si>
    <t>merge_cn</t>
  </si>
  <si>
    <t>%24.0g</t>
  </si>
  <si>
    <t>notice     Merge variable of notices to contracts</t>
  </si>
  <si>
    <t>source_majorca</t>
  </si>
  <si>
    <t>Obs. in Major CA data</t>
  </si>
  <si>
    <t>source_contra~s</t>
  </si>
  <si>
    <t>Obs. in parsed contracts data</t>
  </si>
  <si>
    <t>source_notices</t>
  </si>
  <si>
    <t>Obs. in parsed notices data</t>
  </si>
  <si>
    <t>pr_filter_apy</t>
  </si>
  <si>
    <t>Project started later than 1998</t>
  </si>
  <si>
    <t>pr_borrower_n~e</t>
  </si>
  <si>
    <t>pr_closedate</t>
  </si>
  <si>
    <t>pr_donorfinan~l</t>
  </si>
  <si>
    <t>Original Donor financing</t>
  </si>
  <si>
    <t>pr_envcat</t>
  </si>
  <si>
    <t>pr_finalcosts~l</t>
  </si>
  <si>
    <t>Original Final costs</t>
  </si>
  <si>
    <t>pr_financing1~l</t>
  </si>
  <si>
    <t>Original Financing 1</t>
  </si>
  <si>
    <t>pr_financing2~l</t>
  </si>
  <si>
    <t>Original Financing 2</t>
  </si>
  <si>
    <t>pr_financing3~l</t>
  </si>
  <si>
    <t>Original Financing 3</t>
  </si>
  <si>
    <t>pr_financingr~t</t>
  </si>
  <si>
    <t>pr_financier1</t>
  </si>
  <si>
    <t>pr_financier2</t>
  </si>
  <si>
    <t>pr_financier3</t>
  </si>
  <si>
    <t>pr_financierr~t</t>
  </si>
  <si>
    <t>pr_implementi~y</t>
  </si>
  <si>
    <t>pr_lendingins~t</t>
  </si>
  <si>
    <t>pr_name</t>
  </si>
  <si>
    <t>pr_productline</t>
  </si>
  <si>
    <t>pr_status</t>
  </si>
  <si>
    <t>pr_teamleader</t>
  </si>
  <si>
    <t>pr_themes</t>
  </si>
  <si>
    <t>pr_numberofcft</t>
  </si>
  <si>
    <t>pr_numberofca</t>
  </si>
  <si>
    <t>pr_numberofdo~s</t>
  </si>
  <si>
    <t>pr_newestcftd~e</t>
  </si>
  <si>
    <t>pr_newestcadate</t>
  </si>
  <si>
    <t>pr_newestdocu~e</t>
  </si>
  <si>
    <t>pr_oldestcftd~e</t>
  </si>
  <si>
    <t>pr_oldestcadate</t>
  </si>
  <si>
    <t>pr_oldestdocu~e</t>
  </si>
  <si>
    <t>pr_clyear</t>
  </si>
  <si>
    <t>Year of project close date</t>
  </si>
  <si>
    <t>pr_filter_cly</t>
  </si>
  <si>
    <t>str121</t>
  </si>
  <si>
    <t>%121s</t>
  </si>
  <si>
    <t>appdate</t>
  </si>
  <si>
    <t>closedate</t>
  </si>
  <si>
    <t>appyear</t>
  </si>
  <si>
    <t>start_month</t>
  </si>
  <si>
    <t>start.month</t>
  </si>
  <si>
    <t>targetconc2</t>
  </si>
  <si>
    <t>capture</t>
  </si>
  <si>
    <t>capturenofin</t>
  </si>
  <si>
    <t>capturenoproc</t>
  </si>
  <si>
    <t>capturenoaudit</t>
  </si>
  <si>
    <t>capturenopol</t>
  </si>
  <si>
    <t>capturenooth</t>
  </si>
  <si>
    <t>pr_grant_orig~l</t>
  </si>
  <si>
    <t>Original Grant amount</t>
  </si>
  <si>
    <t>pr_grant_curr~y</t>
  </si>
  <si>
    <t>Currency of grant</t>
  </si>
  <si>
    <t>pr_sector_wei~1</t>
  </si>
  <si>
    <t>1 pr_sector_weight</t>
  </si>
  <si>
    <t>pr_sector1</t>
  </si>
  <si>
    <t>1 pr_sector</t>
  </si>
  <si>
    <t>pr_sector_wei~2</t>
  </si>
  <si>
    <t>2 pr_sector_weight</t>
  </si>
  <si>
    <t>pr_sector2</t>
  </si>
  <si>
    <t>str53</t>
  </si>
  <si>
    <t>%53s</t>
  </si>
  <si>
    <t>2 pr_sector</t>
  </si>
  <si>
    <t>pr_sector_wei~3</t>
  </si>
  <si>
    <t>3 pr_sector_weight</t>
  </si>
  <si>
    <t>pr_sector3</t>
  </si>
  <si>
    <t>3 pr_sector</t>
  </si>
  <si>
    <t>pr_sector_wei~4</t>
  </si>
  <si>
    <t>4 pr_sector_weight</t>
  </si>
  <si>
    <t>pr_sector4</t>
  </si>
  <si>
    <t>4 pr_sector</t>
  </si>
  <si>
    <t>pr_sector_wei~5</t>
  </si>
  <si>
    <t>5 pr_sector_weight</t>
  </si>
  <si>
    <t>pr_sector5</t>
  </si>
  <si>
    <t>5 pr_sector</t>
  </si>
  <si>
    <t>pr_sector_wei~6</t>
  </si>
  <si>
    <t>6 pr_sector_weight</t>
  </si>
  <si>
    <t>pr_sector6</t>
  </si>
  <si>
    <t>6 pr_sector</t>
  </si>
  <si>
    <t>pr_theme_weig~1</t>
  </si>
  <si>
    <t>1 pr_theme_weight</t>
  </si>
  <si>
    <t>pr_theme1</t>
  </si>
  <si>
    <t>str62</t>
  </si>
  <si>
    <t>%62s</t>
  </si>
  <si>
    <t>1 pr_theme</t>
  </si>
  <si>
    <t>pr_theme_weig~2</t>
  </si>
  <si>
    <t>2 pr_theme_weight</t>
  </si>
  <si>
    <t>pr_theme2</t>
  </si>
  <si>
    <t>2 pr_theme</t>
  </si>
  <si>
    <t>pr_theme_weig~3</t>
  </si>
  <si>
    <t>3 pr_theme_weight</t>
  </si>
  <si>
    <t>pr_theme3</t>
  </si>
  <si>
    <t>3 pr_theme</t>
  </si>
  <si>
    <t>pr_theme_weig~4</t>
  </si>
  <si>
    <t>4 pr_theme_weight</t>
  </si>
  <si>
    <t>pr_theme4</t>
  </si>
  <si>
    <t>4 pr_theme</t>
  </si>
  <si>
    <t>pr_theme_weig~5</t>
  </si>
  <si>
    <t>5 pr_theme_weight</t>
  </si>
  <si>
    <t>pr_theme5</t>
  </si>
  <si>
    <t>5 pr_theme</t>
  </si>
  <si>
    <t>pr_theme_weig~6</t>
  </si>
  <si>
    <t>6 pr_theme_weight</t>
  </si>
  <si>
    <t>pr_theme6</t>
  </si>
  <si>
    <t>6 pr_theme</t>
  </si>
  <si>
    <t>Share of non-missing fields of project</t>
  </si>
  <si>
    <t>pr_no_ca</t>
  </si>
  <si>
    <t>No of unmatched contracts per project</t>
  </si>
  <si>
    <t>pr_no_cft</t>
  </si>
  <si>
    <t>No of unmatched CFTs per project</t>
  </si>
  <si>
    <t>pr_no_m</t>
  </si>
  <si>
    <t>No of matched contracts per project</t>
  </si>
  <si>
    <t>pr_obs</t>
  </si>
  <si>
    <t>No of observations in project</t>
  </si>
  <si>
    <t>pr_amount</t>
  </si>
  <si>
    <t>Total amount per project published in</t>
  </si>
  <si>
    <t>pr_merge</t>
  </si>
  <si>
    <t>%30.0g</t>
  </si>
  <si>
    <t>merge_pr   Does the project has related notices (award</t>
  </si>
  <si>
    <t>pr_disbursed_~l</t>
  </si>
  <si>
    <t>Original Project-level: Sum of all</t>
  </si>
  <si>
    <t>pr_principal_~l</t>
  </si>
  <si>
    <t>pr_rf_costove~n</t>
  </si>
  <si>
    <t>Cost overrun (disbursed vs original WB</t>
  </si>
  <si>
    <t>pr_rf_costove~2</t>
  </si>
  <si>
    <t xml:space="preserve">co2        </t>
  </si>
  <si>
    <t>pr_rf_costove~3</t>
  </si>
  <si>
    <t>%15.0g</t>
  </si>
  <si>
    <t xml:space="preserve">co3        </t>
  </si>
  <si>
    <t>Share of amount in published CAs (of donor</t>
  </si>
  <si>
    <t>Approval year</t>
  </si>
  <si>
    <t>pr_donorfinan~g</t>
  </si>
  <si>
    <t>Donor financing - PPP adjusted</t>
  </si>
  <si>
    <t>Final costs - PPP adjusted</t>
  </si>
  <si>
    <t>pr_financing1</t>
  </si>
  <si>
    <t>Financing 1 - PPP adjusted</t>
  </si>
  <si>
    <t>pr_financing2</t>
  </si>
  <si>
    <t>Financing 2 - PPP adjusted</t>
  </si>
  <si>
    <t>pr_financing3</t>
  </si>
  <si>
    <t>Financing 3 - PPP adjusted</t>
  </si>
  <si>
    <t>pr_grant</t>
  </si>
  <si>
    <t>Grant amount - PPP adjusted</t>
  </si>
  <si>
    <t>Project-level: Sum of all disbursed - PPP</t>
  </si>
  <si>
    <t>pr_principal</t>
  </si>
  <si>
    <t>Project-level: Sum of all principal - PPP</t>
  </si>
  <si>
    <t>ca_contract_v~c</t>
  </si>
  <si>
    <t>ac         ca_contract_value categories (PPP)-filter</t>
  </si>
  <si>
    <t>procedure_type</t>
  </si>
  <si>
    <t>%44.0g</t>
  </si>
  <si>
    <t>Proc. type is restricted, single source,</t>
  </si>
  <si>
    <t>corr_proc3</t>
  </si>
  <si>
    <t>%25.0g</t>
  </si>
  <si>
    <t>corr_proc31</t>
  </si>
  <si>
    <t>No procedure risk</t>
  </si>
  <si>
    <t>corr_proc32</t>
  </si>
  <si>
    <t>Closed procedure risk</t>
  </si>
  <si>
    <t>corr_proc33</t>
  </si>
  <si>
    <t>Consultancy spending risk</t>
  </si>
  <si>
    <t>Foreign w_name dummy</t>
  </si>
  <si>
    <t>* Winner country iso code (to merge FSI)</t>
  </si>
  <si>
    <t>* supplier country Secrecy Score (time</t>
  </si>
  <si>
    <t>supplier country Secrecy Score</t>
  </si>
  <si>
    <t>taxhav     Tax haven - time varying</t>
  </si>
  <si>
    <t>taxhav     Tax haven - time-invariant</t>
  </si>
  <si>
    <t>taxhav3    Tax haven supplier, small vs large states</t>
  </si>
  <si>
    <t>taxhav31</t>
  </si>
  <si>
    <t>taxhav3==NO tax haven</t>
  </si>
  <si>
    <t>taxhav32</t>
  </si>
  <si>
    <t>taxhav3==tax haven,large state</t>
  </si>
  <si>
    <t>taxhav33</t>
  </si>
  <si>
    <t>taxhav3==tax haven, small state</t>
  </si>
  <si>
    <t>taxhav34</t>
  </si>
  <si>
    <t>taxhav3==domestic supplier</t>
  </si>
  <si>
    <t>WB_data_parsed_171005.dta</t>
  </si>
  <si>
    <t>w1_name</t>
  </si>
  <si>
    <t>w1_country</t>
  </si>
  <si>
    <t>w2_name</t>
  </si>
  <si>
    <t>w2_country</t>
  </si>
  <si>
    <t>w3_name</t>
  </si>
  <si>
    <t>w3_country</t>
  </si>
  <si>
    <t>c_fiscalyear</t>
  </si>
  <si>
    <t>c_lastupdate</t>
  </si>
  <si>
    <t>c_supplytype</t>
  </si>
  <si>
    <t>c_fipname</t>
  </si>
  <si>
    <t>c_fipemail</t>
  </si>
  <si>
    <t>c_fipphone</t>
  </si>
  <si>
    <t>c_fipcity</t>
  </si>
  <si>
    <t>c_fipstreet</t>
  </si>
  <si>
    <t>c_fipcountr</t>
  </si>
  <si>
    <t>c_noticetype</t>
  </si>
  <si>
    <t>csd_diff</t>
  </si>
  <si>
    <t>w1_name_iso2</t>
  </si>
  <si>
    <t>WB_data_parsed_190122.dta</t>
  </si>
  <si>
    <t>c_projectborrowercountry</t>
  </si>
  <si>
    <t>c_projectregion</t>
  </si>
  <si>
    <t>c_projectproductline</t>
  </si>
  <si>
    <t>c_biddeadline</t>
  </si>
  <si>
    <t>c_description</t>
  </si>
  <si>
    <t>c_bidder1country</t>
  </si>
  <si>
    <t>c_bidderrestname</t>
  </si>
  <si>
    <t>c_bidderrestcountry</t>
  </si>
  <si>
    <t>c_majorsectors</t>
  </si>
  <si>
    <t>c_noticelanguage</t>
  </si>
  <si>
    <t>c_noticestatus</t>
  </si>
  <si>
    <t>c_noticepublicationdate</t>
  </si>
  <si>
    <t>c_noticesourceid</t>
  </si>
  <si>
    <t>projectproductline</t>
  </si>
  <si>
    <t>objectiondate</t>
  </si>
  <si>
    <t>furtherinformationprovidername</t>
  </si>
  <si>
    <t>furtherinformationprovideremail</t>
  </si>
  <si>
    <t>furtherinformationproviderphone</t>
  </si>
  <si>
    <t>furtherinformationprovidercity</t>
  </si>
  <si>
    <t>furtherinformationproviderstreet</t>
  </si>
  <si>
    <t>furtherinformationprovidercountr</t>
  </si>
  <si>
    <t>noticelanguage</t>
  </si>
  <si>
    <t>noticepublicationdate</t>
  </si>
  <si>
    <t>noticesourceid</t>
  </si>
  <si>
    <t>mca_buyerassignedid</t>
  </si>
  <si>
    <t>c_buyerassignedid</t>
  </si>
  <si>
    <t>mca_contractsignaturedate</t>
  </si>
  <si>
    <t>c_contractsignaturedate</t>
  </si>
  <si>
    <t>ca_sector_new</t>
  </si>
  <si>
    <t>ca_admin_capacity</t>
  </si>
  <si>
    <t>cft_projectborrowercountry</t>
  </si>
  <si>
    <t>cft_projectregion</t>
  </si>
  <si>
    <t>cft_projectproductline</t>
  </si>
  <si>
    <t>cft_contractsignaturedate</t>
  </si>
  <si>
    <t>cft_description</t>
  </si>
  <si>
    <t>cft_finalprice</t>
  </si>
  <si>
    <t>cft_fiscalyear</t>
  </si>
  <si>
    <t>cft_objectiondate</t>
  </si>
  <si>
    <t>cft_procurementtype</t>
  </si>
  <si>
    <t>cft_lastupdate</t>
  </si>
  <si>
    <t>cft_supplytype</t>
  </si>
  <si>
    <t>cft_biddername</t>
  </si>
  <si>
    <t>cft_biddercountry</t>
  </si>
  <si>
    <t>cft_contractnumber</t>
  </si>
  <si>
    <t>cft_majorsectors</t>
  </si>
  <si>
    <t>cft_bid_deadline_clock</t>
  </si>
  <si>
    <t>cft_bid_deadline</t>
  </si>
  <si>
    <t>cft_admin_capacity</t>
  </si>
  <si>
    <t>source_contracts</t>
  </si>
  <si>
    <t>pr_borrower_name</t>
  </si>
  <si>
    <t>pr_financing1_original</t>
  </si>
  <si>
    <t>pr_financing2_original</t>
  </si>
  <si>
    <t>pr_financing3_original</t>
  </si>
  <si>
    <t>pr_financingrest</t>
  </si>
  <si>
    <t>pr_financierrest</t>
  </si>
  <si>
    <t>pr_implementingagency</t>
  </si>
  <si>
    <t>pr_lendinginstrument</t>
  </si>
  <si>
    <t>pr_numberofdocuments</t>
  </si>
  <si>
    <t>pr_newestcftdate</t>
  </si>
  <si>
    <t>pr_newestdocumentdate</t>
  </si>
  <si>
    <t>pr_oldestcftdate</t>
  </si>
  <si>
    <t>pr_oldestdocumentdate</t>
  </si>
  <si>
    <t>evaluationfiscalyear</t>
  </si>
  <si>
    <t>evaluationerrexante</t>
  </si>
  <si>
    <t>evaluationerrexpost</t>
  </si>
  <si>
    <t>evaluationprojectoutcome</t>
  </si>
  <si>
    <t>evaluationprojectimpact</t>
  </si>
  <si>
    <t>evaluationsustainabilityrating</t>
  </si>
  <si>
    <t>evaluationrisktodevelopment</t>
  </si>
  <si>
    <t>evaluationicrquality</t>
  </si>
  <si>
    <t>evaluationmequality</t>
  </si>
  <si>
    <t>borroweroverallperformance</t>
  </si>
  <si>
    <t>borrowergovernmentperformance</t>
  </si>
  <si>
    <t>borrowerimplementingagencyperfor</t>
  </si>
  <si>
    <t>borrowerqualityexante</t>
  </si>
  <si>
    <t>donorsupervisionquality</t>
  </si>
  <si>
    <t>donoroverallperformance</t>
  </si>
  <si>
    <t>donorqualityexante</t>
  </si>
  <si>
    <t>pr_grant_original</t>
  </si>
  <si>
    <t>pr_grant_currency</t>
  </si>
  <si>
    <t>pr_sector_weight1</t>
  </si>
  <si>
    <t>pr_sector_weight2</t>
  </si>
  <si>
    <t>pr_sector_weight3</t>
  </si>
  <si>
    <t>pr_sector_weight4</t>
  </si>
  <si>
    <t>pr_sector_weight5</t>
  </si>
  <si>
    <t>pr_theme_weight1</t>
  </si>
  <si>
    <t>pr_theme_weight2</t>
  </si>
  <si>
    <t>pr_theme_weight3</t>
  </si>
  <si>
    <t>pr_theme_weight4</t>
  </si>
  <si>
    <t>pr_theme_weight5</t>
  </si>
  <si>
    <t>pr_theme_weight6</t>
  </si>
  <si>
    <t>pr_admin_capacity</t>
  </si>
  <si>
    <t>pr_principal_original</t>
  </si>
  <si>
    <t>pr_rf_costoverrun</t>
  </si>
  <si>
    <t>pr_rf_costoverrun2</t>
  </si>
  <si>
    <t>pr_rf_costoverrun3</t>
  </si>
  <si>
    <t>borrowerimplementingagencyper</t>
  </si>
  <si>
    <t>pr_sector_weight6</t>
  </si>
  <si>
    <t>Different order of variables, so I vlookup the variables and their missings data from the old data</t>
  </si>
  <si>
    <t>Alabbi negy valtozo nincs a regi adatban es teljesen missing minden erteke</t>
  </si>
  <si>
    <t>Alabbi valtozok nincsenek a regi adatban es teljesen missing minden erteke</t>
  </si>
  <si>
    <t>PARA</t>
  </si>
  <si>
    <t>MAGASABB MISSING ARANY TELJESEN AZ UJ ADATOKBOL JON? Van olyan megfigyeles, ami regen megvolt, de most nincs meg?</t>
  </si>
  <si>
    <r>
      <t>TAXHAV VARIABLES ARE WRONG</t>
    </r>
    <r>
      <rPr>
        <sz val="11"/>
        <color theme="1"/>
        <rFont val="Calibri"/>
        <family val="2"/>
        <charset val="238"/>
        <scheme val="minor"/>
      </rPr>
      <t>!!!</t>
    </r>
  </si>
  <si>
    <t>CHECK ALL VARS APPEAR IN NEW DATA AS WELL</t>
  </si>
  <si>
    <t>Not found in new data</t>
  </si>
  <si>
    <t>w1_name_iso in new data</t>
  </si>
  <si>
    <t>missing due to taxhav problem</t>
  </si>
  <si>
    <t>okay, just there are more winners in new data</t>
  </si>
  <si>
    <t>all missing, anyway</t>
  </si>
  <si>
    <t>All missing in source data</t>
  </si>
  <si>
    <t>In source data they are not missing!</t>
  </si>
  <si>
    <t>Missing due to using YMD instead of DMY in date formation</t>
  </si>
  <si>
    <t>resolved</t>
  </si>
  <si>
    <t>OLD:</t>
  </si>
  <si>
    <t>Anguilla</t>
  </si>
  <si>
    <t>Bolivia</t>
  </si>
  <si>
    <t>Brazil</t>
  </si>
  <si>
    <t>Brunei</t>
  </si>
  <si>
    <t>Chile</t>
  </si>
  <si>
    <t>Cook Islands</t>
  </si>
  <si>
    <t>Costa Rica</t>
  </si>
  <si>
    <t>Dominican Republic</t>
  </si>
  <si>
    <t>Guatemala</t>
  </si>
  <si>
    <t>Macedonia, former Yugoslav Republic of</t>
  </si>
  <si>
    <t>Mexico</t>
  </si>
  <si>
    <t>Montserrat</t>
  </si>
  <si>
    <t>Taiwan, China</t>
  </si>
  <si>
    <t>Uruguay</t>
  </si>
  <si>
    <t>Venezuela, Republica Bolivariana de</t>
  </si>
  <si>
    <t>Virgin Islands, British</t>
  </si>
  <si>
    <t>countrylist matched (fsi data)</t>
  </si>
  <si>
    <t>Argentina</t>
  </si>
  <si>
    <t>British Indian Ocean Territory</t>
  </si>
  <si>
    <t>Central Africa</t>
  </si>
  <si>
    <t>Colombia</t>
  </si>
  <si>
    <t>Congo, Democratic Republic of</t>
  </si>
  <si>
    <t>Congo, Republic of</t>
  </si>
  <si>
    <t>Ecuador</t>
  </si>
  <si>
    <t>Egypt, Arab Republic of</t>
  </si>
  <si>
    <t>El Salvador</t>
  </si>
  <si>
    <t>Former Yugoslavia</t>
  </si>
  <si>
    <t>Guadeloupe</t>
  </si>
  <si>
    <t>Guyana</t>
  </si>
  <si>
    <t>Honduras</t>
  </si>
  <si>
    <t>Iran, Islamic Republic of</t>
  </si>
  <si>
    <t>Jamaica</t>
  </si>
  <si>
    <t>Korea, Republic of</t>
  </si>
  <si>
    <t>Lao People's Democratic Republic</t>
  </si>
  <si>
    <t>Micronesia, Federated States of</t>
  </si>
  <si>
    <t>NC</t>
  </si>
  <si>
    <t>PW</t>
  </si>
  <si>
    <t>Reunion</t>
  </si>
  <si>
    <t>Swaziland</t>
  </si>
  <si>
    <t>TP</t>
  </si>
  <si>
    <t>United States Minor Outlying Islands</t>
  </si>
  <si>
    <t>Yemen, Republic of</t>
  </si>
  <si>
    <t>countrylist master (fsi data)</t>
  </si>
  <si>
    <t>NEW again</t>
  </si>
  <si>
    <t>New after updateing project-level data with some only-old observations</t>
  </si>
  <si>
    <t>New UPDATED with old project-level data</t>
  </si>
  <si>
    <t>idb_contracts_with_prdata_170831.dta</t>
  </si>
  <si>
    <t>added_dec</t>
  </si>
  <si>
    <t>anb_iso2</t>
  </si>
  <si>
    <t>pr_rf_publshare_original</t>
  </si>
  <si>
    <t>idb_contracts_with_prdata_190130.dta</t>
  </si>
  <si>
    <t>% diff in non-missing rate</t>
  </si>
  <si>
    <t>OLD matched</t>
  </si>
  <si>
    <t>Final varlist for publication</t>
  </si>
  <si>
    <t>Published</t>
  </si>
  <si>
    <t>now FSI is merged based on iso</t>
  </si>
  <si>
    <t>OLD ALL</t>
  </si>
  <si>
    <t>OLD matched to NEW</t>
  </si>
  <si>
    <t>Not to include in data for publication:</t>
  </si>
  <si>
    <t>ted_cft_ca_matched_20190209.dta</t>
  </si>
  <si>
    <t>ted_cft_ca_matched_171002.dta</t>
  </si>
  <si>
    <t>cft_url</t>
  </si>
  <si>
    <t>cft_anb_city</t>
  </si>
  <si>
    <t>cft_cft_cpv</t>
  </si>
  <si>
    <t>cft_type</t>
  </si>
  <si>
    <t>cft_ca_type</t>
  </si>
  <si>
    <t>cft_deadline</t>
  </si>
  <si>
    <t>cft_cpv1</t>
  </si>
  <si>
    <t>cft_cpv2</t>
  </si>
  <si>
    <t>cft_cpv3</t>
  </si>
  <si>
    <t>cft_cpv4</t>
  </si>
  <si>
    <t>cft_cpv5</t>
  </si>
  <si>
    <t>cft_cpv6</t>
  </si>
  <si>
    <t>cft_cpv7</t>
  </si>
  <si>
    <t>cft_cpv8</t>
  </si>
  <si>
    <t>cft_cpv9</t>
  </si>
  <si>
    <t>cft_cpv10</t>
  </si>
  <si>
    <t>cft_cpv11</t>
  </si>
  <si>
    <t>cft_cpv12</t>
  </si>
  <si>
    <t>cft_cpv13</t>
  </si>
  <si>
    <t>id_tender</t>
  </si>
  <si>
    <t>cft_nr_lots</t>
  </si>
  <si>
    <t>cft_tag</t>
  </si>
  <si>
    <t>cft_nr_doc</t>
  </si>
  <si>
    <t>id_lot</t>
  </si>
  <si>
    <t>cft_submp</t>
  </si>
  <si>
    <t>id_document</t>
  </si>
  <si>
    <t>url</t>
  </si>
  <si>
    <t>cft_location</t>
  </si>
  <si>
    <t>ca_date</t>
  </si>
  <si>
    <t>anb_city</t>
  </si>
  <si>
    <t>cft_cpv</t>
  </si>
  <si>
    <t>cft_funding</t>
  </si>
  <si>
    <t>type_source</t>
  </si>
  <si>
    <t>type</t>
  </si>
  <si>
    <t>w_address</t>
  </si>
  <si>
    <t>ca_bids</t>
  </si>
  <si>
    <t>lot_title</t>
  </si>
  <si>
    <t>ca_award_y</t>
  </si>
  <si>
    <t>cpv1</t>
  </si>
  <si>
    <t>cpv2</t>
  </si>
  <si>
    <t>cpv3</t>
  </si>
  <si>
    <t>cpv4</t>
  </si>
  <si>
    <t>cpv5</t>
  </si>
  <si>
    <t>cpv6</t>
  </si>
  <si>
    <t>cpv7</t>
  </si>
  <si>
    <t>cpv8</t>
  </si>
  <si>
    <t>cpv9</t>
  </si>
  <si>
    <t>cpv10</t>
  </si>
  <si>
    <t>cpv11</t>
  </si>
  <si>
    <t>cpv12</t>
  </si>
  <si>
    <t>cpv13</t>
  </si>
  <si>
    <t>length_clean</t>
  </si>
  <si>
    <t>id1</t>
  </si>
  <si>
    <t>id2</t>
  </si>
  <si>
    <t>id3</t>
  </si>
  <si>
    <t>id4</t>
  </si>
  <si>
    <t>id5</t>
  </si>
  <si>
    <t>id6</t>
  </si>
  <si>
    <t>nr_lots</t>
  </si>
  <si>
    <t>tag</t>
  </si>
  <si>
    <t>id_lot_hand</t>
  </si>
  <si>
    <t>singleb</t>
  </si>
  <si>
    <t>nocft_proc</t>
  </si>
  <si>
    <t>cftmerge</t>
  </si>
  <si>
    <t>d</t>
  </si>
  <si>
    <t>cpv_div</t>
  </si>
  <si>
    <t>qanb_country</t>
  </si>
  <si>
    <t>pin_url1</t>
  </si>
  <si>
    <t>pin_url2</t>
  </si>
  <si>
    <t>pin_url3</t>
  </si>
  <si>
    <t>pinmerge</t>
  </si>
  <si>
    <t>nr_cft</t>
  </si>
  <si>
    <t>nr_pin</t>
  </si>
  <si>
    <t>country</t>
  </si>
  <si>
    <t>continent</t>
  </si>
  <si>
    <t>ic2011</t>
  </si>
  <si>
    <t>ic2012</t>
  </si>
  <si>
    <t>ic2013</t>
  </si>
  <si>
    <t>ic2014</t>
  </si>
  <si>
    <t>ic2015</t>
  </si>
  <si>
    <t>tag_country</t>
  </si>
  <si>
    <t>countrygroup</t>
  </si>
  <si>
    <t>cpv_own</t>
  </si>
  <si>
    <t>cpv_large</t>
  </si>
  <si>
    <t>nocft_match</t>
  </si>
  <si>
    <t>submp_corr10</t>
  </si>
  <si>
    <t>submp_corr5</t>
  </si>
  <si>
    <t>submp_corr5m</t>
  </si>
  <si>
    <t>corr_submp1</t>
  </si>
  <si>
    <t>corr_submp2</t>
  </si>
  <si>
    <t>corr_submp3</t>
  </si>
  <si>
    <t>clmean_cpv</t>
  </si>
  <si>
    <t>clength_cpv5</t>
  </si>
  <si>
    <t>corr_crit</t>
  </si>
  <si>
    <t>corr_crit3</t>
  </si>
  <si>
    <t>corr_crit3bi</t>
  </si>
  <si>
    <t>decp</t>
  </si>
  <si>
    <t>decp_corr10</t>
  </si>
  <si>
    <t>decp_corr5</t>
  </si>
  <si>
    <t>corr_decp</t>
  </si>
  <si>
    <t>cft_id_document</t>
  </si>
  <si>
    <t>cft_id_tender_original</t>
  </si>
  <si>
    <t>cft_cft_location</t>
  </si>
  <si>
    <t>cft_anb_country</t>
  </si>
  <si>
    <t>cft_anb_address</t>
  </si>
  <si>
    <t>cft_est_invdate</t>
  </si>
  <si>
    <t>cft_est_startdate</t>
  </si>
  <si>
    <t>cft_estimated_price</t>
  </si>
  <si>
    <t>cft_cft_funding</t>
  </si>
  <si>
    <t>cft_cft_legalbasis</t>
  </si>
  <si>
    <t>cft_requirements</t>
  </si>
  <si>
    <t>cft_ca_procedure</t>
  </si>
  <si>
    <t>cft_publication_date</t>
  </si>
  <si>
    <t>cft_dispatch_date</t>
  </si>
  <si>
    <t>cft_type_source</t>
  </si>
  <si>
    <t>cft_selection</t>
  </si>
  <si>
    <t>cft_lot_title</t>
  </si>
  <si>
    <t>cft_deadline_time</t>
  </si>
  <si>
    <t>cft_desc_length</t>
  </si>
  <si>
    <t>cft_length_clean</t>
  </si>
  <si>
    <t>cft_id_lot_hand</t>
  </si>
  <si>
    <t>cft_lot_title_short</t>
  </si>
  <si>
    <t>cft_orig_ca_morelots</t>
  </si>
  <si>
    <t>cft_dup_tender</t>
  </si>
  <si>
    <t>cft_corr_proc</t>
  </si>
  <si>
    <t>cft_length_crit</t>
  </si>
  <si>
    <t>cft_nr_cft_per_lot</t>
  </si>
  <si>
    <t>id_tender_original</t>
  </si>
  <si>
    <t>cft_legalbasis</t>
  </si>
  <si>
    <t>publication_date</t>
  </si>
  <si>
    <t>dispatch_date</t>
  </si>
  <si>
    <t>related_publication</t>
  </si>
  <si>
    <t>lot_title_short</t>
  </si>
  <si>
    <t>orig_ca_morelots</t>
  </si>
  <si>
    <t>qca_procedure</t>
  </si>
  <si>
    <t>pin_id_document1</t>
  </si>
  <si>
    <t>pin_publication_date1</t>
  </si>
  <si>
    <t>pin_id_document2</t>
  </si>
  <si>
    <t>pin_publication_date2</t>
  </si>
  <si>
    <t>pin_id_document3</t>
  </si>
  <si>
    <t>pin_publication_date3</t>
  </si>
  <si>
    <t>pin_dup_pin_reshape</t>
  </si>
  <si>
    <t>count_country</t>
  </si>
  <si>
    <t>country_large</t>
  </si>
  <si>
    <t>qcountry_large</t>
  </si>
  <si>
    <t>lcft_length_crit</t>
  </si>
  <si>
    <t>clength_corr10</t>
  </si>
  <si>
    <t>clength_corr5</t>
  </si>
  <si>
    <t>crit_length_cpv</t>
  </si>
  <si>
    <t>clength_cpv10</t>
  </si>
  <si>
    <t>cri</t>
  </si>
  <si>
    <t>cft_related_publication</t>
  </si>
  <si>
    <t>%diff in non-miss</t>
  </si>
  <si>
    <t>Var in NEW data</t>
  </si>
  <si>
    <t>Variables in final file for publication</t>
  </si>
  <si>
    <t>absolute %point diff</t>
  </si>
  <si>
    <t>absolute diff</t>
  </si>
  <si>
    <t>str74</t>
  </si>
  <si>
    <t>%74s</t>
  </si>
  <si>
    <t>cft_cft_locat~n</t>
  </si>
  <si>
    <t>str867</t>
  </si>
  <si>
    <t>%867s</t>
  </si>
  <si>
    <t>cft_est_start~e</t>
  </si>
  <si>
    <t>cft_estimated~e</t>
  </si>
  <si>
    <t>str1029</t>
  </si>
  <si>
    <t>%1029s</t>
  </si>
  <si>
    <t>cft_cft_legal~s</t>
  </si>
  <si>
    <t>str1075</t>
  </si>
  <si>
    <t>%1075s</t>
  </si>
  <si>
    <t>cft_requireme~s</t>
  </si>
  <si>
    <t>cft_ca_proced~e</t>
  </si>
  <si>
    <t>str30</t>
  </si>
  <si>
    <t>%30s</t>
  </si>
  <si>
    <t>cft_publicati~e</t>
  </si>
  <si>
    <t>cft_dispatch_~e</t>
  </si>
  <si>
    <t>str32</t>
  </si>
  <si>
    <t>%32s</t>
  </si>
  <si>
    <t>str561</t>
  </si>
  <si>
    <t>%561s</t>
  </si>
  <si>
    <t>str1466</t>
  </si>
  <si>
    <t>%1466s</t>
  </si>
  <si>
    <t>cft_deadline_~e</t>
  </si>
  <si>
    <t>Bid deadline (time)- cleaned</t>
  </si>
  <si>
    <t>Bid deadline - cleaned</t>
  </si>
  <si>
    <t>1. CPV code in call for tender</t>
  </si>
  <si>
    <t>2. CPV code in call for tender</t>
  </si>
  <si>
    <t>3. CPV code in call for tender</t>
  </si>
  <si>
    <t>4. CPV code in call for tender</t>
  </si>
  <si>
    <t>5. CPV code in call for tender</t>
  </si>
  <si>
    <t>6. CPV code in call for tender</t>
  </si>
  <si>
    <t>7. CPV code in call for tender</t>
  </si>
  <si>
    <t>8. CPV code in call for tender</t>
  </si>
  <si>
    <t>9. CPV code in call for tender</t>
  </si>
  <si>
    <t>10. CPV code in call for tender</t>
  </si>
  <si>
    <t>11. CPV code in call for tender</t>
  </si>
  <si>
    <t>12. CPV code in call for tender</t>
  </si>
  <si>
    <t>13. CPV code in call for tender</t>
  </si>
  <si>
    <t>Length of description</t>
  </si>
  <si>
    <t>str108</t>
  </si>
  <si>
    <t>%108s</t>
  </si>
  <si>
    <t>Cleaned id_tender</t>
  </si>
  <si>
    <t>Nr. of lots in a tender document</t>
  </si>
  <si>
    <t>Number of documents in a tender</t>
  </si>
  <si>
    <t>Lot number - own calculation</t>
  </si>
  <si>
    <t>Corruption Risk Indicator: Non-open procedure</t>
  </si>
  <si>
    <t>Publication source ID on TED</t>
  </si>
  <si>
    <t>id_tender_ori~l</t>
  </si>
  <si>
    <t>str327</t>
  </si>
  <si>
    <t>%327s</t>
  </si>
  <si>
    <t>Publication source tender ID (EuropeAid)</t>
  </si>
  <si>
    <t>str116</t>
  </si>
  <si>
    <t>%116s</t>
  </si>
  <si>
    <t>publication_d~e</t>
  </si>
  <si>
    <t>str505</t>
  </si>
  <si>
    <t>%505s</t>
  </si>
  <si>
    <t>1. CPV code</t>
  </si>
  <si>
    <t>2. CPV code</t>
  </si>
  <si>
    <t>3. CPV code</t>
  </si>
  <si>
    <t>4. CPV code</t>
  </si>
  <si>
    <t>5. CPV code</t>
  </si>
  <si>
    <t>6. CPV code</t>
  </si>
  <si>
    <t>7. CPV code</t>
  </si>
  <si>
    <t>8. CPV code</t>
  </si>
  <si>
    <t>9. CPV code</t>
  </si>
  <si>
    <t>10. CPV code</t>
  </si>
  <si>
    <t>11. CPV code</t>
  </si>
  <si>
    <t>12. CPV code</t>
  </si>
  <si>
    <t>13. CPV code</t>
  </si>
  <si>
    <t>related_publi~n</t>
  </si>
  <si>
    <t>str158</t>
  </si>
  <si>
    <t>%158s</t>
  </si>
  <si>
    <t>Nr. of lots in a tender</t>
  </si>
  <si>
    <t>orig_ca_morel~s</t>
  </si>
  <si>
    <t>List of lots, when there are more lots</t>
  </si>
  <si>
    <t>Single bidding</t>
  </si>
  <si>
    <t>Proc. type negotiated without publication</t>
  </si>
  <si>
    <t>Non-open procedure</t>
  </si>
  <si>
    <t>%107.0g</t>
  </si>
  <si>
    <t>cpvcode</t>
  </si>
  <si>
    <t>CPV division (CA -first CPV code)</t>
  </si>
  <si>
    <t>pin_id_docume~1</t>
  </si>
  <si>
    <t>ID of 1. prior information notice</t>
  </si>
  <si>
    <t>URL of 1. prior information notice</t>
  </si>
  <si>
    <t>pin_publicati~1</t>
  </si>
  <si>
    <t>publication date of 1. prior information notice</t>
  </si>
  <si>
    <t>pin_id_docume~2</t>
  </si>
  <si>
    <t>ID of 2. prior information notice</t>
  </si>
  <si>
    <t>URL of 2. prior information notice</t>
  </si>
  <si>
    <t>pin_publicati~2</t>
  </si>
  <si>
    <t>publication date of 2. prior information notice</t>
  </si>
  <si>
    <t>pin_id_docume~3</t>
  </si>
  <si>
    <t>ID of 3. prior information notice</t>
  </si>
  <si>
    <t>URL of 3. prior information notice</t>
  </si>
  <si>
    <t>pin_publicati~3</t>
  </si>
  <si>
    <t>publication date of 3. prior information notice</t>
  </si>
  <si>
    <t>Number of CFTs with same tender id as CA</t>
  </si>
  <si>
    <t>Number of PINs with same tender id as CA</t>
  </si>
  <si>
    <t>cg</t>
  </si>
  <si>
    <t>Country group - income and continent based</t>
  </si>
  <si>
    <t>corruption risk indicator: No CFT matched</t>
  </si>
  <si>
    <t>submper</t>
  </si>
  <si>
    <t>corruption risk indicator: Submission period categories</t>
  </si>
  <si>
    <t>Length of eligibility criteria</t>
  </si>
  <si>
    <t>%18.0g</t>
  </si>
  <si>
    <t>clength</t>
  </si>
  <si>
    <t>%20.0g</t>
  </si>
  <si>
    <t>clengthbi</t>
  </si>
  <si>
    <t>Decision period</t>
  </si>
  <si>
    <t>dp</t>
  </si>
  <si>
    <t>corruption risk indicator: Decision period red flag</t>
  </si>
  <si>
    <t>corr. risk indicator: Length of criteria red flag (longer than *1.2 CPV average)</t>
  </si>
  <si>
    <t>corr. risk indicator: Length of criteria red flag (average,lower, above)clength</t>
  </si>
  <si>
    <t>corr. risk indicator: Length of criteria red flag (binary:above 1.075*CPV avg)</t>
  </si>
  <si>
    <t xml:space="preserve"> corruption risk index - average of singleb corr_decp corr_submp3</t>
  </si>
  <si>
    <t>Final variable list in published data</t>
  </si>
  <si>
    <t>OLD all</t>
  </si>
  <si>
    <t xml:space="preserve">OLD matched </t>
  </si>
  <si>
    <t>In NEW</t>
  </si>
  <si>
    <t>In published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</si>
</sst>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ourier New"/>
      <family val="3"/>
      <charset val="238"/>
    </font>
    <font>
      <b/>
      <sz val="10"/>
      <color theme="1"/>
      <name val="Courier New"/>
      <family val="3"/>
      <charset val="238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color theme="1"/>
      <name val="Courier New"/>
      <family val="3"/>
      <charset val="238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43" fontId="1" fillId="0" borderId="0" xfId="1" applyFont="1"/>
    <xf numFmtId="9" fontId="0" fillId="0" borderId="0" xfId="2" applyFont="1" applyAlignment="1">
      <alignment horizontal="center"/>
    </xf>
    <xf numFmtId="2" fontId="0" fillId="0" borderId="0" xfId="0" applyNumberFormat="1" applyAlignment="1">
      <alignment horizontal="center"/>
    </xf>
    <xf numFmtId="9" fontId="4" fillId="0" borderId="0" xfId="2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43" fontId="5" fillId="0" borderId="0" xfId="1" applyFont="1"/>
    <xf numFmtId="0" fontId="0" fillId="2" borderId="0" xfId="0" applyFill="1"/>
    <xf numFmtId="0" fontId="4" fillId="2" borderId="0" xfId="0" applyFont="1" applyFill="1"/>
    <xf numFmtId="0" fontId="0" fillId="0" borderId="0" xfId="0" applyFill="1"/>
    <xf numFmtId="43" fontId="1" fillId="0" borderId="0" xfId="1" applyFont="1" applyFill="1"/>
    <xf numFmtId="11" fontId="0" fillId="0" borderId="0" xfId="0" applyNumberFormat="1"/>
    <xf numFmtId="164" fontId="0" fillId="0" borderId="0" xfId="1" applyNumberFormat="1" applyFont="1"/>
    <xf numFmtId="0" fontId="6" fillId="0" borderId="0" xfId="0" applyFont="1"/>
    <xf numFmtId="0" fontId="7" fillId="0" borderId="0" xfId="0" applyFont="1"/>
    <xf numFmtId="0" fontId="1" fillId="3" borderId="0" xfId="0" applyFont="1" applyFill="1"/>
    <xf numFmtId="0" fontId="0" fillId="3" borderId="0" xfId="0" applyFill="1"/>
    <xf numFmtId="0" fontId="4" fillId="3" borderId="0" xfId="0" applyFont="1" applyFill="1"/>
    <xf numFmtId="0" fontId="1" fillId="0" borderId="0" xfId="0" applyFont="1" applyFill="1"/>
    <xf numFmtId="0" fontId="4" fillId="0" borderId="0" xfId="0" applyFont="1" applyFill="1"/>
    <xf numFmtId="0" fontId="6" fillId="3" borderId="0" xfId="0" applyFont="1" applyFill="1"/>
    <xf numFmtId="0" fontId="0" fillId="3" borderId="0" xfId="0" applyFill="1" applyAlignment="1"/>
    <xf numFmtId="3" fontId="0" fillId="0" borderId="0" xfId="0" applyNumberFormat="1"/>
    <xf numFmtId="0" fontId="1" fillId="0" borderId="0" xfId="0" applyFont="1" applyAlignment="1">
      <alignment vertical="center"/>
    </xf>
    <xf numFmtId="11" fontId="4" fillId="0" borderId="0" xfId="0" applyNumberFormat="1" applyFont="1" applyFill="1"/>
    <xf numFmtId="0" fontId="0" fillId="4" borderId="0" xfId="0" applyFill="1"/>
    <xf numFmtId="0" fontId="4" fillId="4" borderId="0" xfId="0" applyFont="1" applyFill="1"/>
    <xf numFmtId="0" fontId="0" fillId="5" borderId="0" xfId="0" applyFill="1"/>
    <xf numFmtId="0" fontId="4" fillId="5" borderId="0" xfId="0" applyFont="1" applyFill="1"/>
    <xf numFmtId="0" fontId="0" fillId="6" borderId="0" xfId="0" applyFill="1"/>
    <xf numFmtId="0" fontId="4" fillId="6" borderId="0" xfId="0" applyFont="1" applyFill="1"/>
    <xf numFmtId="0" fontId="0" fillId="7" borderId="0" xfId="0" applyFill="1"/>
    <xf numFmtId="0" fontId="4" fillId="7" borderId="0" xfId="0" applyFont="1" applyFill="1"/>
    <xf numFmtId="0" fontId="0" fillId="0" borderId="1" xfId="0" applyBorder="1"/>
    <xf numFmtId="11" fontId="0" fillId="3" borderId="0" xfId="0" applyNumberFormat="1" applyFill="1"/>
    <xf numFmtId="11" fontId="4" fillId="3" borderId="0" xfId="0" applyNumberFormat="1" applyFont="1" applyFill="1"/>
    <xf numFmtId="0" fontId="8" fillId="0" borderId="0" xfId="0" applyFont="1"/>
    <xf numFmtId="0" fontId="9" fillId="0" borderId="0" xfId="0" applyFont="1"/>
    <xf numFmtId="0" fontId="8" fillId="3" borderId="0" xfId="0" applyFont="1" applyFill="1"/>
    <xf numFmtId="0" fontId="10" fillId="0" borderId="0" xfId="0" applyFont="1"/>
    <xf numFmtId="9" fontId="0" fillId="0" borderId="0" xfId="2" applyFont="1"/>
    <xf numFmtId="0" fontId="11" fillId="0" borderId="0" xfId="0" applyFont="1"/>
    <xf numFmtId="0" fontId="12" fillId="0" borderId="0" xfId="0" applyFont="1"/>
    <xf numFmtId="9" fontId="12" fillId="0" borderId="0" xfId="2" applyFont="1"/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vertical="center"/>
    </xf>
    <xf numFmtId="9" fontId="4" fillId="0" borderId="0" xfId="2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9" fontId="15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B64" workbookViewId="0">
      <selection activeCell="J87" sqref="J87"/>
    </sheetView>
  </sheetViews>
  <sheetFormatPr defaultRowHeight="14.4" x14ac:dyDescent="0.3"/>
  <cols>
    <col min="1" max="1" width="25.109375" customWidth="1"/>
    <col min="5" max="5" width="55.6640625" bestFit="1" customWidth="1"/>
    <col min="6" max="6" width="22.33203125" bestFit="1" customWidth="1"/>
    <col min="9" max="9" width="23.21875" bestFit="1" customWidth="1"/>
    <col min="11" max="11" width="19" customWidth="1"/>
  </cols>
  <sheetData>
    <row r="1" spans="1:14" s="1" customFormat="1" x14ac:dyDescent="0.3">
      <c r="F1" s="1" t="s">
        <v>487</v>
      </c>
      <c r="K1" s="1" t="s">
        <v>487</v>
      </c>
    </row>
    <row r="2" spans="1:14" s="1" customFormat="1" x14ac:dyDescent="0.3">
      <c r="A2" s="1" t="s">
        <v>245</v>
      </c>
      <c r="F2" s="1" t="s">
        <v>501</v>
      </c>
      <c r="K2" s="1" t="s">
        <v>507</v>
      </c>
    </row>
    <row r="3" spans="1:14" x14ac:dyDescent="0.3">
      <c r="A3" t="s">
        <v>0</v>
      </c>
      <c r="B3" t="s">
        <v>1</v>
      </c>
      <c r="C3" t="s">
        <v>2</v>
      </c>
      <c r="E3" t="s">
        <v>3</v>
      </c>
      <c r="F3" t="s">
        <v>469</v>
      </c>
      <c r="G3" t="s">
        <v>1</v>
      </c>
      <c r="H3" t="s">
        <v>2</v>
      </c>
      <c r="I3" t="s">
        <v>3</v>
      </c>
      <c r="K3" t="s">
        <v>469</v>
      </c>
      <c r="L3" t="s">
        <v>502</v>
      </c>
      <c r="M3" t="s">
        <v>29</v>
      </c>
      <c r="N3" t="s">
        <v>3</v>
      </c>
    </row>
    <row r="4" spans="1:14" x14ac:dyDescent="0.3">
      <c r="A4" t="s">
        <v>4</v>
      </c>
      <c r="B4" t="s">
        <v>5</v>
      </c>
      <c r="C4" t="s">
        <v>6</v>
      </c>
      <c r="E4" t="s">
        <v>7</v>
      </c>
      <c r="F4" t="s">
        <v>495</v>
      </c>
      <c r="G4" t="s">
        <v>488</v>
      </c>
      <c r="H4" t="s">
        <v>489</v>
      </c>
      <c r="I4" t="s">
        <v>7</v>
      </c>
      <c r="K4" t="s">
        <v>495</v>
      </c>
      <c r="L4" t="s">
        <v>503</v>
      </c>
      <c r="M4" t="s">
        <v>504</v>
      </c>
      <c r="N4" t="s">
        <v>7</v>
      </c>
    </row>
    <row r="5" spans="1:14" x14ac:dyDescent="0.3">
      <c r="A5" t="s">
        <v>227</v>
      </c>
      <c r="B5" t="s">
        <v>8</v>
      </c>
      <c r="C5" t="s">
        <v>9</v>
      </c>
      <c r="E5" t="s">
        <v>10</v>
      </c>
      <c r="K5" s="10" t="s">
        <v>508</v>
      </c>
      <c r="L5" s="10" t="s">
        <v>8</v>
      </c>
      <c r="M5" s="10" t="s">
        <v>9</v>
      </c>
      <c r="N5" s="10" t="s">
        <v>10</v>
      </c>
    </row>
    <row r="6" spans="1:14" x14ac:dyDescent="0.3">
      <c r="A6" t="s">
        <v>11</v>
      </c>
      <c r="B6" t="s">
        <v>12</v>
      </c>
      <c r="C6" t="s">
        <v>13</v>
      </c>
      <c r="E6" t="s">
        <v>14</v>
      </c>
      <c r="F6" t="s">
        <v>439</v>
      </c>
      <c r="G6" t="s">
        <v>12</v>
      </c>
      <c r="H6" t="s">
        <v>13</v>
      </c>
      <c r="I6" t="s">
        <v>14</v>
      </c>
      <c r="K6" t="s">
        <v>439</v>
      </c>
      <c r="L6" t="s">
        <v>505</v>
      </c>
      <c r="M6" t="s">
        <v>506</v>
      </c>
      <c r="N6" t="s">
        <v>14</v>
      </c>
    </row>
    <row r="7" spans="1:14" x14ac:dyDescent="0.3">
      <c r="A7" t="s">
        <v>15</v>
      </c>
      <c r="B7" t="s">
        <v>16</v>
      </c>
      <c r="C7" t="s">
        <v>17</v>
      </c>
      <c r="E7" t="s">
        <v>18</v>
      </c>
      <c r="F7" t="s">
        <v>490</v>
      </c>
      <c r="G7" t="s">
        <v>16</v>
      </c>
      <c r="H7" t="s">
        <v>17</v>
      </c>
      <c r="I7" t="s">
        <v>18</v>
      </c>
      <c r="K7" t="s">
        <v>490</v>
      </c>
      <c r="L7" t="s">
        <v>16</v>
      </c>
      <c r="M7" t="s">
        <v>17</v>
      </c>
      <c r="N7" t="s">
        <v>18</v>
      </c>
    </row>
    <row r="8" spans="1:14" x14ac:dyDescent="0.3">
      <c r="A8" t="s">
        <v>19</v>
      </c>
      <c r="B8" t="s">
        <v>16</v>
      </c>
      <c r="C8" t="s">
        <v>17</v>
      </c>
      <c r="E8" t="s">
        <v>20</v>
      </c>
      <c r="F8" t="s">
        <v>491</v>
      </c>
      <c r="G8" t="s">
        <v>16</v>
      </c>
      <c r="H8" t="s">
        <v>17</v>
      </c>
      <c r="I8" t="s">
        <v>20</v>
      </c>
      <c r="K8" t="s">
        <v>491</v>
      </c>
      <c r="L8" t="s">
        <v>16</v>
      </c>
      <c r="M8" t="s">
        <v>17</v>
      </c>
      <c r="N8" t="s">
        <v>20</v>
      </c>
    </row>
    <row r="9" spans="1:14" x14ac:dyDescent="0.3">
      <c r="A9" t="s">
        <v>228</v>
      </c>
      <c r="B9" t="s">
        <v>8</v>
      </c>
      <c r="C9" t="s">
        <v>9</v>
      </c>
      <c r="E9" t="s">
        <v>21</v>
      </c>
      <c r="F9" t="s">
        <v>423</v>
      </c>
      <c r="G9" t="s">
        <v>8</v>
      </c>
      <c r="H9" t="s">
        <v>9</v>
      </c>
      <c r="I9" t="s">
        <v>261</v>
      </c>
      <c r="K9" t="s">
        <v>423</v>
      </c>
      <c r="L9" t="s">
        <v>8</v>
      </c>
      <c r="M9" t="s">
        <v>9</v>
      </c>
      <c r="N9" t="s">
        <v>261</v>
      </c>
    </row>
    <row r="10" spans="1:14" x14ac:dyDescent="0.3">
      <c r="A10" t="s">
        <v>22</v>
      </c>
      <c r="B10" t="s">
        <v>23</v>
      </c>
      <c r="C10" t="s">
        <v>24</v>
      </c>
      <c r="D10" t="s">
        <v>25</v>
      </c>
      <c r="E10" t="s">
        <v>26</v>
      </c>
      <c r="F10" t="s">
        <v>436</v>
      </c>
      <c r="G10" t="s">
        <v>492</v>
      </c>
      <c r="H10" t="s">
        <v>29</v>
      </c>
      <c r="I10" t="s">
        <v>274</v>
      </c>
      <c r="K10" t="s">
        <v>436</v>
      </c>
      <c r="L10" t="s">
        <v>28</v>
      </c>
      <c r="M10" t="s">
        <v>29</v>
      </c>
      <c r="N10" t="s">
        <v>274</v>
      </c>
    </row>
    <row r="11" spans="1:14" x14ac:dyDescent="0.3">
      <c r="A11" t="s">
        <v>27</v>
      </c>
      <c r="B11" t="s">
        <v>28</v>
      </c>
      <c r="C11" t="s">
        <v>29</v>
      </c>
      <c r="E11" t="s">
        <v>30</v>
      </c>
      <c r="F11" t="s">
        <v>496</v>
      </c>
      <c r="G11" t="s">
        <v>493</v>
      </c>
      <c r="H11" t="s">
        <v>494</v>
      </c>
      <c r="I11" t="s">
        <v>46</v>
      </c>
      <c r="K11" t="s">
        <v>496</v>
      </c>
      <c r="L11" t="s">
        <v>493</v>
      </c>
      <c r="M11" t="s">
        <v>494</v>
      </c>
      <c r="N11" t="s">
        <v>46</v>
      </c>
    </row>
    <row r="12" spans="1:14" x14ac:dyDescent="0.3">
      <c r="A12" t="s">
        <v>31</v>
      </c>
      <c r="B12" t="s">
        <v>32</v>
      </c>
      <c r="C12" t="s">
        <v>33</v>
      </c>
      <c r="E12" t="s">
        <v>34</v>
      </c>
      <c r="F12" t="s">
        <v>497</v>
      </c>
      <c r="G12" t="s">
        <v>493</v>
      </c>
      <c r="H12" t="s">
        <v>494</v>
      </c>
      <c r="I12" t="s">
        <v>47</v>
      </c>
      <c r="K12" t="s">
        <v>497</v>
      </c>
      <c r="L12" t="s">
        <v>28</v>
      </c>
      <c r="M12" t="s">
        <v>29</v>
      </c>
      <c r="N12" t="s">
        <v>30</v>
      </c>
    </row>
    <row r="13" spans="1:14" x14ac:dyDescent="0.3">
      <c r="A13" t="s">
        <v>35</v>
      </c>
      <c r="B13" t="s">
        <v>36</v>
      </c>
      <c r="C13" t="s">
        <v>37</v>
      </c>
      <c r="E13" t="s">
        <v>38</v>
      </c>
      <c r="F13" t="s">
        <v>498</v>
      </c>
      <c r="G13" t="s">
        <v>32</v>
      </c>
      <c r="H13" t="s">
        <v>33</v>
      </c>
      <c r="I13" t="s">
        <v>34</v>
      </c>
      <c r="K13" t="s">
        <v>498</v>
      </c>
      <c r="L13" t="s">
        <v>36</v>
      </c>
      <c r="M13" t="s">
        <v>37</v>
      </c>
      <c r="N13" t="s">
        <v>34</v>
      </c>
    </row>
    <row r="14" spans="1:14" x14ac:dyDescent="0.3">
      <c r="A14" t="s">
        <v>39</v>
      </c>
      <c r="B14" t="s">
        <v>16</v>
      </c>
      <c r="C14" t="s">
        <v>17</v>
      </c>
      <c r="E14" t="s">
        <v>40</v>
      </c>
      <c r="F14" t="s">
        <v>413</v>
      </c>
      <c r="G14" t="s">
        <v>144</v>
      </c>
      <c r="H14" t="s">
        <v>145</v>
      </c>
      <c r="I14" t="s">
        <v>40</v>
      </c>
      <c r="K14" t="s">
        <v>413</v>
      </c>
      <c r="L14" t="s">
        <v>16</v>
      </c>
      <c r="M14" t="s">
        <v>17</v>
      </c>
      <c r="N14" t="s">
        <v>40</v>
      </c>
    </row>
    <row r="15" spans="1:14" x14ac:dyDescent="0.3">
      <c r="A15" t="s">
        <v>41</v>
      </c>
      <c r="B15" t="s">
        <v>42</v>
      </c>
      <c r="C15" t="s">
        <v>29</v>
      </c>
      <c r="E15" t="s">
        <v>43</v>
      </c>
      <c r="F15" t="s">
        <v>499</v>
      </c>
      <c r="G15" t="s">
        <v>42</v>
      </c>
      <c r="H15" t="s">
        <v>29</v>
      </c>
      <c r="I15" t="s">
        <v>43</v>
      </c>
      <c r="K15" t="s">
        <v>499</v>
      </c>
      <c r="L15" t="s">
        <v>42</v>
      </c>
      <c r="M15" t="s">
        <v>29</v>
      </c>
      <c r="N15" t="s">
        <v>43</v>
      </c>
    </row>
    <row r="16" spans="1:14" x14ac:dyDescent="0.3">
      <c r="A16" t="s">
        <v>44</v>
      </c>
      <c r="B16" t="s">
        <v>23</v>
      </c>
      <c r="C16" t="s">
        <v>45</v>
      </c>
      <c r="E16" t="s">
        <v>46</v>
      </c>
    </row>
    <row r="17" spans="1:5" x14ac:dyDescent="0.3">
      <c r="A17" t="s">
        <v>229</v>
      </c>
      <c r="B17" t="s">
        <v>23</v>
      </c>
      <c r="C17" t="s">
        <v>45</v>
      </c>
      <c r="E17" t="s">
        <v>47</v>
      </c>
    </row>
    <row r="18" spans="1:5" x14ac:dyDescent="0.3">
      <c r="A18" t="s">
        <v>48</v>
      </c>
      <c r="B18" t="s">
        <v>23</v>
      </c>
      <c r="C18" t="s">
        <v>49</v>
      </c>
      <c r="E18" t="s">
        <v>50</v>
      </c>
    </row>
    <row r="19" spans="1:5" x14ac:dyDescent="0.3">
      <c r="A19" t="s">
        <v>51</v>
      </c>
      <c r="B19" t="s">
        <v>52</v>
      </c>
      <c r="C19" t="s">
        <v>53</v>
      </c>
      <c r="E19" t="s">
        <v>54</v>
      </c>
    </row>
    <row r="20" spans="1:5" x14ac:dyDescent="0.3">
      <c r="A20" t="s">
        <v>55</v>
      </c>
      <c r="B20" t="s">
        <v>23</v>
      </c>
      <c r="C20" t="s">
        <v>49</v>
      </c>
      <c r="E20" t="s">
        <v>56</v>
      </c>
    </row>
    <row r="21" spans="1:5" x14ac:dyDescent="0.3">
      <c r="A21" t="s">
        <v>57</v>
      </c>
      <c r="B21" t="s">
        <v>52</v>
      </c>
      <c r="C21" t="s">
        <v>53</v>
      </c>
      <c r="E21" t="s">
        <v>57</v>
      </c>
    </row>
    <row r="22" spans="1:5" x14ac:dyDescent="0.3">
      <c r="A22" t="s">
        <v>58</v>
      </c>
      <c r="B22" t="s">
        <v>59</v>
      </c>
      <c r="C22" t="s">
        <v>29</v>
      </c>
      <c r="E22" t="s">
        <v>58</v>
      </c>
    </row>
    <row r="23" spans="1:5" x14ac:dyDescent="0.3">
      <c r="A23" t="s">
        <v>60</v>
      </c>
      <c r="B23" t="s">
        <v>61</v>
      </c>
      <c r="C23" t="s">
        <v>62</v>
      </c>
      <c r="E23" t="s">
        <v>63</v>
      </c>
    </row>
    <row r="24" spans="1:5" x14ac:dyDescent="0.3">
      <c r="A24" t="s">
        <v>230</v>
      </c>
      <c r="B24" t="s">
        <v>23</v>
      </c>
      <c r="C24" t="s">
        <v>49</v>
      </c>
      <c r="E24" t="s">
        <v>64</v>
      </c>
    </row>
    <row r="25" spans="1:5" x14ac:dyDescent="0.3">
      <c r="A25" t="s">
        <v>231</v>
      </c>
      <c r="B25" t="s">
        <v>23</v>
      </c>
      <c r="C25" t="s">
        <v>49</v>
      </c>
      <c r="E25" t="s">
        <v>65</v>
      </c>
    </row>
    <row r="26" spans="1:5" x14ac:dyDescent="0.3">
      <c r="A26" t="s">
        <v>232</v>
      </c>
      <c r="B26" t="s">
        <v>23</v>
      </c>
      <c r="C26" t="s">
        <v>66</v>
      </c>
      <c r="D26" t="s">
        <v>67</v>
      </c>
      <c r="E26" t="s">
        <v>68</v>
      </c>
    </row>
    <row r="27" spans="1:5" x14ac:dyDescent="0.3">
      <c r="A27" t="s">
        <v>69</v>
      </c>
      <c r="B27" t="s">
        <v>23</v>
      </c>
      <c r="C27" t="s">
        <v>49</v>
      </c>
      <c r="E27" t="s">
        <v>70</v>
      </c>
    </row>
    <row r="28" spans="1:5" x14ac:dyDescent="0.3">
      <c r="A28" t="s">
        <v>233</v>
      </c>
      <c r="B28" t="s">
        <v>23</v>
      </c>
      <c r="C28" t="s">
        <v>49</v>
      </c>
      <c r="E28" t="s">
        <v>71</v>
      </c>
    </row>
    <row r="29" spans="1:5" x14ac:dyDescent="0.3">
      <c r="A29" t="s">
        <v>72</v>
      </c>
      <c r="B29" t="s">
        <v>59</v>
      </c>
      <c r="C29" t="s">
        <v>29</v>
      </c>
      <c r="E29" t="s">
        <v>73</v>
      </c>
    </row>
    <row r="30" spans="1:5" x14ac:dyDescent="0.3">
      <c r="A30" t="s">
        <v>74</v>
      </c>
      <c r="B30" t="s">
        <v>23</v>
      </c>
      <c r="C30" t="s">
        <v>49</v>
      </c>
      <c r="E30" t="s">
        <v>75</v>
      </c>
    </row>
    <row r="31" spans="1:5" x14ac:dyDescent="0.3">
      <c r="A31" t="s">
        <v>76</v>
      </c>
      <c r="B31" t="s">
        <v>23</v>
      </c>
      <c r="C31" t="s">
        <v>49</v>
      </c>
      <c r="E31" t="s">
        <v>77</v>
      </c>
    </row>
    <row r="32" spans="1:5" x14ac:dyDescent="0.3">
      <c r="A32" t="s">
        <v>78</v>
      </c>
      <c r="B32" t="s">
        <v>23</v>
      </c>
      <c r="C32" t="s">
        <v>49</v>
      </c>
      <c r="E32" t="s">
        <v>79</v>
      </c>
    </row>
    <row r="33" spans="1:5" x14ac:dyDescent="0.3">
      <c r="A33" t="s">
        <v>80</v>
      </c>
      <c r="B33" t="s">
        <v>81</v>
      </c>
      <c r="C33" t="s">
        <v>29</v>
      </c>
      <c r="E33" t="s">
        <v>82</v>
      </c>
    </row>
    <row r="34" spans="1:5" x14ac:dyDescent="0.3">
      <c r="A34" t="s">
        <v>83</v>
      </c>
      <c r="B34" t="s">
        <v>84</v>
      </c>
      <c r="C34" t="s">
        <v>85</v>
      </c>
      <c r="E34" t="s">
        <v>86</v>
      </c>
    </row>
    <row r="35" spans="1:5" x14ac:dyDescent="0.3">
      <c r="A35" t="s">
        <v>87</v>
      </c>
      <c r="B35" t="s">
        <v>88</v>
      </c>
      <c r="C35" t="s">
        <v>89</v>
      </c>
      <c r="E35" t="s">
        <v>90</v>
      </c>
    </row>
    <row r="36" spans="1:5" x14ac:dyDescent="0.3">
      <c r="A36" t="s">
        <v>91</v>
      </c>
      <c r="B36" t="s">
        <v>92</v>
      </c>
      <c r="C36" t="s">
        <v>93</v>
      </c>
      <c r="E36" t="s">
        <v>94</v>
      </c>
    </row>
    <row r="37" spans="1:5" x14ac:dyDescent="0.3">
      <c r="A37" t="s">
        <v>95</v>
      </c>
      <c r="B37" t="s">
        <v>92</v>
      </c>
      <c r="C37" t="s">
        <v>93</v>
      </c>
      <c r="E37" t="s">
        <v>96</v>
      </c>
    </row>
    <row r="38" spans="1:5" x14ac:dyDescent="0.3">
      <c r="A38" t="s">
        <v>97</v>
      </c>
      <c r="B38" t="s">
        <v>23</v>
      </c>
      <c r="C38" t="s">
        <v>49</v>
      </c>
      <c r="E38" t="s">
        <v>98</v>
      </c>
    </row>
    <row r="39" spans="1:5" x14ac:dyDescent="0.3">
      <c r="A39" t="s">
        <v>99</v>
      </c>
      <c r="B39" t="s">
        <v>23</v>
      </c>
      <c r="C39" t="s">
        <v>49</v>
      </c>
      <c r="E39" t="s">
        <v>100</v>
      </c>
    </row>
    <row r="40" spans="1:5" x14ac:dyDescent="0.3">
      <c r="A40" t="s">
        <v>101</v>
      </c>
      <c r="B40" t="s">
        <v>23</v>
      </c>
      <c r="C40" t="s">
        <v>49</v>
      </c>
      <c r="E40" t="s">
        <v>102</v>
      </c>
    </row>
    <row r="41" spans="1:5" x14ac:dyDescent="0.3">
      <c r="A41" t="s">
        <v>103</v>
      </c>
      <c r="B41" t="s">
        <v>23</v>
      </c>
      <c r="C41" t="s">
        <v>49</v>
      </c>
      <c r="E41" t="s">
        <v>104</v>
      </c>
    </row>
    <row r="42" spans="1:5" x14ac:dyDescent="0.3">
      <c r="A42" t="s">
        <v>105</v>
      </c>
      <c r="B42" t="s">
        <v>23</v>
      </c>
      <c r="C42" t="s">
        <v>49</v>
      </c>
      <c r="E42" t="s">
        <v>106</v>
      </c>
    </row>
    <row r="43" spans="1:5" x14ac:dyDescent="0.3">
      <c r="A43" t="s">
        <v>107</v>
      </c>
      <c r="B43" t="s">
        <v>23</v>
      </c>
      <c r="C43" t="s">
        <v>49</v>
      </c>
      <c r="E43" t="s">
        <v>108</v>
      </c>
    </row>
    <row r="44" spans="1:5" x14ac:dyDescent="0.3">
      <c r="A44" t="s">
        <v>109</v>
      </c>
      <c r="B44" t="s">
        <v>23</v>
      </c>
      <c r="C44" t="s">
        <v>49</v>
      </c>
      <c r="E44" t="s">
        <v>110</v>
      </c>
    </row>
    <row r="45" spans="1:5" x14ac:dyDescent="0.3">
      <c r="A45" t="s">
        <v>111</v>
      </c>
      <c r="B45" t="s">
        <v>23</v>
      </c>
      <c r="C45" t="s">
        <v>49</v>
      </c>
      <c r="E45" t="s">
        <v>112</v>
      </c>
    </row>
    <row r="46" spans="1:5" x14ac:dyDescent="0.3">
      <c r="A46" t="s">
        <v>113</v>
      </c>
      <c r="B46" t="s">
        <v>23</v>
      </c>
      <c r="C46" t="s">
        <v>49</v>
      </c>
      <c r="E46" t="s">
        <v>114</v>
      </c>
    </row>
    <row r="47" spans="1:5" x14ac:dyDescent="0.3">
      <c r="A47" t="s">
        <v>115</v>
      </c>
      <c r="B47" t="s">
        <v>23</v>
      </c>
      <c r="C47" t="s">
        <v>49</v>
      </c>
      <c r="E47" t="s">
        <v>116</v>
      </c>
    </row>
    <row r="48" spans="1:5" x14ac:dyDescent="0.3">
      <c r="A48" t="s">
        <v>117</v>
      </c>
      <c r="B48" t="s">
        <v>16</v>
      </c>
      <c r="C48" t="s">
        <v>17</v>
      </c>
      <c r="E48" t="s">
        <v>118</v>
      </c>
    </row>
    <row r="49" spans="1:5" x14ac:dyDescent="0.3">
      <c r="A49" t="s">
        <v>119</v>
      </c>
      <c r="B49" t="s">
        <v>120</v>
      </c>
      <c r="C49" t="s">
        <v>121</v>
      </c>
      <c r="D49" t="s">
        <v>122</v>
      </c>
      <c r="E49" t="s">
        <v>123</v>
      </c>
    </row>
    <row r="50" spans="1:5" x14ac:dyDescent="0.3">
      <c r="A50" t="s">
        <v>124</v>
      </c>
      <c r="B50" t="s">
        <v>61</v>
      </c>
      <c r="C50" t="s">
        <v>62</v>
      </c>
      <c r="D50" t="s">
        <v>122</v>
      </c>
      <c r="E50" t="s">
        <v>125</v>
      </c>
    </row>
    <row r="51" spans="1:5" x14ac:dyDescent="0.3">
      <c r="A51" t="s">
        <v>126</v>
      </c>
      <c r="B51" t="s">
        <v>23</v>
      </c>
      <c r="C51" t="s">
        <v>49</v>
      </c>
      <c r="E51" t="s">
        <v>127</v>
      </c>
    </row>
    <row r="52" spans="1:5" x14ac:dyDescent="0.3">
      <c r="A52" t="s">
        <v>128</v>
      </c>
      <c r="B52" t="s">
        <v>23</v>
      </c>
      <c r="C52" t="s">
        <v>129</v>
      </c>
      <c r="D52" t="s">
        <v>128</v>
      </c>
      <c r="E52" t="s">
        <v>130</v>
      </c>
    </row>
    <row r="53" spans="1:5" x14ac:dyDescent="0.3">
      <c r="A53" t="s">
        <v>131</v>
      </c>
      <c r="B53" t="s">
        <v>23</v>
      </c>
      <c r="C53" t="s">
        <v>129</v>
      </c>
      <c r="D53" t="s">
        <v>128</v>
      </c>
      <c r="E53" t="s">
        <v>132</v>
      </c>
    </row>
    <row r="54" spans="1:5" x14ac:dyDescent="0.3">
      <c r="A54" t="s">
        <v>133</v>
      </c>
      <c r="B54" t="s">
        <v>23</v>
      </c>
      <c r="C54" t="s">
        <v>134</v>
      </c>
      <c r="D54" t="s">
        <v>133</v>
      </c>
      <c r="E54" t="s">
        <v>135</v>
      </c>
    </row>
    <row r="55" spans="1:5" x14ac:dyDescent="0.3">
      <c r="A55" t="s">
        <v>136</v>
      </c>
      <c r="B55" t="s">
        <v>23</v>
      </c>
      <c r="C55" t="s">
        <v>137</v>
      </c>
      <c r="D55" t="s">
        <v>136</v>
      </c>
      <c r="E55" t="s">
        <v>138</v>
      </c>
    </row>
    <row r="56" spans="1:5" x14ac:dyDescent="0.3">
      <c r="A56" t="s">
        <v>139</v>
      </c>
      <c r="B56" t="s">
        <v>140</v>
      </c>
      <c r="C56" t="s">
        <v>29</v>
      </c>
      <c r="E56" t="s">
        <v>141</v>
      </c>
    </row>
    <row r="57" spans="1:5" x14ac:dyDescent="0.3">
      <c r="A57" t="s">
        <v>234</v>
      </c>
      <c r="B57" t="s">
        <v>61</v>
      </c>
      <c r="C57" t="s">
        <v>62</v>
      </c>
      <c r="E57" t="s">
        <v>142</v>
      </c>
    </row>
    <row r="58" spans="1:5" x14ac:dyDescent="0.3">
      <c r="A58" t="s">
        <v>143</v>
      </c>
      <c r="B58" t="s">
        <v>144</v>
      </c>
      <c r="C58" t="s">
        <v>145</v>
      </c>
      <c r="E58" t="s">
        <v>146</v>
      </c>
    </row>
    <row r="59" spans="1:5" x14ac:dyDescent="0.3">
      <c r="A59" t="s">
        <v>147</v>
      </c>
      <c r="B59" t="s">
        <v>148</v>
      </c>
      <c r="C59" t="s">
        <v>29</v>
      </c>
      <c r="E59" t="s">
        <v>149</v>
      </c>
    </row>
    <row r="60" spans="1:5" x14ac:dyDescent="0.3">
      <c r="A60" t="s">
        <v>235</v>
      </c>
      <c r="B60" t="s">
        <v>61</v>
      </c>
      <c r="C60" t="s">
        <v>62</v>
      </c>
      <c r="E60" t="s">
        <v>150</v>
      </c>
    </row>
    <row r="61" spans="1:5" x14ac:dyDescent="0.3">
      <c r="A61" t="s">
        <v>236</v>
      </c>
      <c r="B61" t="s">
        <v>61</v>
      </c>
      <c r="C61" t="s">
        <v>62</v>
      </c>
      <c r="E61" t="s">
        <v>151</v>
      </c>
    </row>
    <row r="62" spans="1:5" x14ac:dyDescent="0.3">
      <c r="A62" t="s">
        <v>152</v>
      </c>
      <c r="B62" t="s">
        <v>84</v>
      </c>
      <c r="C62" t="s">
        <v>85</v>
      </c>
      <c r="E62" t="s">
        <v>3</v>
      </c>
    </row>
    <row r="63" spans="1:5" x14ac:dyDescent="0.3">
      <c r="A63" t="s">
        <v>153</v>
      </c>
      <c r="B63" t="s">
        <v>154</v>
      </c>
      <c r="C63" t="s">
        <v>155</v>
      </c>
      <c r="E63" t="s">
        <v>156</v>
      </c>
    </row>
    <row r="64" spans="1:5" x14ac:dyDescent="0.3">
      <c r="A64" t="s">
        <v>157</v>
      </c>
      <c r="B64" t="s">
        <v>148</v>
      </c>
      <c r="C64" t="s">
        <v>29</v>
      </c>
      <c r="E64" t="s">
        <v>158</v>
      </c>
    </row>
    <row r="65" spans="1:5" x14ac:dyDescent="0.3">
      <c r="A65" t="s">
        <v>237</v>
      </c>
      <c r="B65" t="s">
        <v>61</v>
      </c>
      <c r="C65" t="s">
        <v>62</v>
      </c>
      <c r="E65" t="s">
        <v>159</v>
      </c>
    </row>
    <row r="66" spans="1:5" x14ac:dyDescent="0.3">
      <c r="A66" t="s">
        <v>238</v>
      </c>
      <c r="B66" t="s">
        <v>61</v>
      </c>
      <c r="C66" t="s">
        <v>62</v>
      </c>
      <c r="E66" t="s">
        <v>160</v>
      </c>
    </row>
    <row r="67" spans="1:5" x14ac:dyDescent="0.3">
      <c r="A67" t="s">
        <v>161</v>
      </c>
      <c r="B67" t="s">
        <v>162</v>
      </c>
      <c r="C67" t="s">
        <v>45</v>
      </c>
      <c r="E67" t="s">
        <v>163</v>
      </c>
    </row>
    <row r="68" spans="1:5" x14ac:dyDescent="0.3">
      <c r="A68" t="s">
        <v>164</v>
      </c>
      <c r="B68" t="s">
        <v>162</v>
      </c>
      <c r="C68" t="s">
        <v>45</v>
      </c>
      <c r="E68" t="s">
        <v>165</v>
      </c>
    </row>
    <row r="69" spans="1:5" x14ac:dyDescent="0.3">
      <c r="A69" t="s">
        <v>166</v>
      </c>
      <c r="B69" t="s">
        <v>162</v>
      </c>
      <c r="C69" t="s">
        <v>45</v>
      </c>
      <c r="E69" t="s">
        <v>167</v>
      </c>
    </row>
    <row r="70" spans="1:5" x14ac:dyDescent="0.3">
      <c r="A70" t="s">
        <v>168</v>
      </c>
      <c r="B70" t="s">
        <v>162</v>
      </c>
      <c r="C70" t="s">
        <v>49</v>
      </c>
      <c r="E70" t="s">
        <v>169</v>
      </c>
    </row>
    <row r="71" spans="1:5" x14ac:dyDescent="0.3">
      <c r="A71" t="s">
        <v>170</v>
      </c>
      <c r="B71" t="s">
        <v>162</v>
      </c>
      <c r="C71" t="s">
        <v>49</v>
      </c>
      <c r="E71" t="s">
        <v>171</v>
      </c>
    </row>
    <row r="72" spans="1:5" x14ac:dyDescent="0.3">
      <c r="A72" t="s">
        <v>239</v>
      </c>
      <c r="B72" t="s">
        <v>144</v>
      </c>
      <c r="C72" t="s">
        <v>145</v>
      </c>
      <c r="E72" t="s">
        <v>172</v>
      </c>
    </row>
    <row r="73" spans="1:5" x14ac:dyDescent="0.3">
      <c r="A73" t="s">
        <v>173</v>
      </c>
      <c r="B73" t="s">
        <v>162</v>
      </c>
      <c r="C73" t="s">
        <v>49</v>
      </c>
      <c r="E73" t="s">
        <v>174</v>
      </c>
    </row>
    <row r="74" spans="1:5" x14ac:dyDescent="0.3">
      <c r="A74" t="s">
        <v>175</v>
      </c>
      <c r="B74" t="s">
        <v>144</v>
      </c>
      <c r="C74" t="s">
        <v>145</v>
      </c>
      <c r="E74" t="s">
        <v>176</v>
      </c>
    </row>
    <row r="75" spans="1:5" x14ac:dyDescent="0.3">
      <c r="A75" t="s">
        <v>177</v>
      </c>
      <c r="B75" t="s">
        <v>59</v>
      </c>
      <c r="C75" t="s">
        <v>29</v>
      </c>
      <c r="E75" t="s">
        <v>58</v>
      </c>
    </row>
    <row r="76" spans="1:5" x14ac:dyDescent="0.3">
      <c r="A76" t="s">
        <v>178</v>
      </c>
      <c r="B76" t="s">
        <v>61</v>
      </c>
      <c r="C76" t="s">
        <v>62</v>
      </c>
      <c r="E76" t="s">
        <v>63</v>
      </c>
    </row>
    <row r="77" spans="1:5" x14ac:dyDescent="0.3">
      <c r="A77" t="s">
        <v>179</v>
      </c>
      <c r="B77" t="s">
        <v>23</v>
      </c>
      <c r="C77" t="s">
        <v>49</v>
      </c>
      <c r="E77" t="s">
        <v>180</v>
      </c>
    </row>
    <row r="78" spans="1:5" x14ac:dyDescent="0.3">
      <c r="A78" t="s">
        <v>240</v>
      </c>
      <c r="B78" t="s">
        <v>23</v>
      </c>
      <c r="C78" t="s">
        <v>49</v>
      </c>
      <c r="E78" t="s">
        <v>181</v>
      </c>
    </row>
    <row r="79" spans="1:5" x14ac:dyDescent="0.3">
      <c r="A79" t="s">
        <v>182</v>
      </c>
      <c r="B79" t="s">
        <v>23</v>
      </c>
      <c r="C79" t="s">
        <v>49</v>
      </c>
      <c r="E79" t="s">
        <v>183</v>
      </c>
    </row>
    <row r="80" spans="1:5" x14ac:dyDescent="0.3">
      <c r="A80" t="s">
        <v>184</v>
      </c>
      <c r="B80" t="s">
        <v>23</v>
      </c>
      <c r="C80" t="s">
        <v>49</v>
      </c>
      <c r="E80" t="s">
        <v>185</v>
      </c>
    </row>
    <row r="81" spans="1:5" x14ac:dyDescent="0.3">
      <c r="A81" t="s">
        <v>186</v>
      </c>
      <c r="B81" t="s">
        <v>23</v>
      </c>
      <c r="C81" t="s">
        <v>49</v>
      </c>
      <c r="E81" t="s">
        <v>187</v>
      </c>
    </row>
    <row r="82" spans="1:5" x14ac:dyDescent="0.3">
      <c r="A82" t="s">
        <v>188</v>
      </c>
      <c r="B82" t="s">
        <v>59</v>
      </c>
      <c r="C82" t="s">
        <v>29</v>
      </c>
      <c r="E82" t="s">
        <v>189</v>
      </c>
    </row>
    <row r="83" spans="1:5" x14ac:dyDescent="0.3">
      <c r="A83" t="s">
        <v>190</v>
      </c>
      <c r="B83" t="s">
        <v>23</v>
      </c>
      <c r="C83" t="s">
        <v>49</v>
      </c>
      <c r="E83" t="s">
        <v>191</v>
      </c>
    </row>
    <row r="84" spans="1:5" x14ac:dyDescent="0.3">
      <c r="A84" t="s">
        <v>192</v>
      </c>
      <c r="B84" t="s">
        <v>23</v>
      </c>
      <c r="C84" t="s">
        <v>49</v>
      </c>
      <c r="E84" t="s">
        <v>193</v>
      </c>
    </row>
    <row r="85" spans="1:5" x14ac:dyDescent="0.3">
      <c r="A85" t="s">
        <v>194</v>
      </c>
      <c r="B85" t="s">
        <v>23</v>
      </c>
      <c r="C85" t="s">
        <v>49</v>
      </c>
      <c r="E85" t="s">
        <v>195</v>
      </c>
    </row>
    <row r="86" spans="1:5" x14ac:dyDescent="0.3">
      <c r="A86" t="s">
        <v>196</v>
      </c>
      <c r="B86" t="s">
        <v>23</v>
      </c>
      <c r="C86" t="s">
        <v>129</v>
      </c>
      <c r="E86" t="s">
        <v>197</v>
      </c>
    </row>
    <row r="87" spans="1:5" x14ac:dyDescent="0.3">
      <c r="A87" t="s">
        <v>198</v>
      </c>
      <c r="B87" t="s">
        <v>23</v>
      </c>
      <c r="C87" t="s">
        <v>129</v>
      </c>
      <c r="E87" t="s">
        <v>199</v>
      </c>
    </row>
    <row r="88" spans="1:5" x14ac:dyDescent="0.3">
      <c r="A88" t="s">
        <v>200</v>
      </c>
      <c r="B88" t="s">
        <v>23</v>
      </c>
      <c r="C88" t="s">
        <v>137</v>
      </c>
      <c r="E88" t="s">
        <v>201</v>
      </c>
    </row>
    <row r="89" spans="1:5" x14ac:dyDescent="0.3">
      <c r="A89" t="s">
        <v>241</v>
      </c>
      <c r="B89" t="s">
        <v>61</v>
      </c>
      <c r="C89" t="s">
        <v>49</v>
      </c>
      <c r="E89" t="s">
        <v>202</v>
      </c>
    </row>
    <row r="90" spans="1:5" x14ac:dyDescent="0.3">
      <c r="A90" t="s">
        <v>244</v>
      </c>
      <c r="B90" t="s">
        <v>61</v>
      </c>
      <c r="C90" t="s">
        <v>9</v>
      </c>
      <c r="E90" t="s">
        <v>203</v>
      </c>
    </row>
    <row r="91" spans="1:5" x14ac:dyDescent="0.3">
      <c r="A91" t="s">
        <v>243</v>
      </c>
      <c r="B91" t="s">
        <v>162</v>
      </c>
      <c r="C91" t="s">
        <v>49</v>
      </c>
      <c r="E91" t="s">
        <v>204</v>
      </c>
    </row>
    <row r="92" spans="1:5" x14ac:dyDescent="0.3">
      <c r="A92" t="s">
        <v>242</v>
      </c>
      <c r="B92" t="s">
        <v>162</v>
      </c>
      <c r="C92" t="s">
        <v>49</v>
      </c>
      <c r="E92" t="s">
        <v>205</v>
      </c>
    </row>
    <row r="93" spans="1:5" x14ac:dyDescent="0.3">
      <c r="A93" t="s">
        <v>206</v>
      </c>
      <c r="B93" t="s">
        <v>92</v>
      </c>
      <c r="C93" t="s">
        <v>207</v>
      </c>
      <c r="D93" t="s">
        <v>208</v>
      </c>
    </row>
    <row r="94" spans="1:5" x14ac:dyDescent="0.3">
      <c r="A94" t="s">
        <v>209</v>
      </c>
      <c r="B94" t="s">
        <v>23</v>
      </c>
      <c r="C94" t="s">
        <v>49</v>
      </c>
      <c r="E94" t="s">
        <v>210</v>
      </c>
    </row>
    <row r="95" spans="1:5" x14ac:dyDescent="0.3">
      <c r="A95" t="s">
        <v>211</v>
      </c>
      <c r="B95" t="s">
        <v>23</v>
      </c>
      <c r="C95" t="s">
        <v>49</v>
      </c>
      <c r="E95" t="s">
        <v>212</v>
      </c>
    </row>
    <row r="96" spans="1:5" x14ac:dyDescent="0.3">
      <c r="A96" t="s">
        <v>213</v>
      </c>
      <c r="B96" t="s">
        <v>23</v>
      </c>
      <c r="C96" t="s">
        <v>49</v>
      </c>
      <c r="E96" t="s">
        <v>214</v>
      </c>
    </row>
    <row r="97" spans="1:5" x14ac:dyDescent="0.3">
      <c r="A97" t="s">
        <v>215</v>
      </c>
      <c r="B97" t="s">
        <v>23</v>
      </c>
      <c r="C97" t="s">
        <v>49</v>
      </c>
      <c r="E97" t="s">
        <v>216</v>
      </c>
    </row>
    <row r="98" spans="1:5" x14ac:dyDescent="0.3">
      <c r="A98" t="s">
        <v>217</v>
      </c>
      <c r="B98" t="s">
        <v>92</v>
      </c>
      <c r="C98" t="s">
        <v>207</v>
      </c>
      <c r="D98" t="s">
        <v>208</v>
      </c>
    </row>
    <row r="99" spans="1:5" x14ac:dyDescent="0.3">
      <c r="A99" t="s">
        <v>218</v>
      </c>
      <c r="B99" t="s">
        <v>23</v>
      </c>
      <c r="C99" t="s">
        <v>49</v>
      </c>
      <c r="E99" t="s">
        <v>219</v>
      </c>
    </row>
    <row r="100" spans="1:5" x14ac:dyDescent="0.3">
      <c r="A100" t="s">
        <v>220</v>
      </c>
      <c r="B100" t="s">
        <v>23</v>
      </c>
      <c r="C100" t="s">
        <v>49</v>
      </c>
      <c r="E100" t="s">
        <v>221</v>
      </c>
    </row>
    <row r="101" spans="1:5" x14ac:dyDescent="0.3">
      <c r="A101" t="s">
        <v>222</v>
      </c>
      <c r="B101" t="s">
        <v>92</v>
      </c>
      <c r="C101" t="s">
        <v>207</v>
      </c>
      <c r="D101" t="s">
        <v>208</v>
      </c>
    </row>
    <row r="102" spans="1:5" x14ac:dyDescent="0.3">
      <c r="A102" t="s">
        <v>223</v>
      </c>
      <c r="B102" t="s">
        <v>23</v>
      </c>
      <c r="C102" t="s">
        <v>49</v>
      </c>
      <c r="E102" t="s">
        <v>224</v>
      </c>
    </row>
    <row r="103" spans="1:5" x14ac:dyDescent="0.3">
      <c r="A103" t="s">
        <v>225</v>
      </c>
      <c r="B103" t="s">
        <v>23</v>
      </c>
      <c r="C103" t="s">
        <v>49</v>
      </c>
      <c r="E103" t="s">
        <v>224</v>
      </c>
    </row>
    <row r="104" spans="1:5" x14ac:dyDescent="0.3">
      <c r="A104" t="s">
        <v>226</v>
      </c>
      <c r="B104" t="s">
        <v>23</v>
      </c>
      <c r="C104" t="s">
        <v>49</v>
      </c>
      <c r="E104" t="s">
        <v>116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B259"/>
  <sheetViews>
    <sheetView workbookViewId="0">
      <pane xSplit="1" ySplit="3" topLeftCell="N116" activePane="bottomRight" state="frozen"/>
      <selection pane="topRight" activeCell="B1" sqref="B1"/>
      <selection pane="bottomLeft" activeCell="A4" sqref="A4"/>
      <selection pane="bottomRight" activeCell="AL16" sqref="AL16"/>
    </sheetView>
  </sheetViews>
  <sheetFormatPr defaultRowHeight="14.4" x14ac:dyDescent="0.3"/>
  <cols>
    <col min="1" max="1" width="19" customWidth="1"/>
    <col min="4" max="4" width="46.44140625" bestFit="1" customWidth="1"/>
    <col min="8" max="8" width="8.88671875" style="24"/>
    <col min="17" max="17" width="7" bestFit="1" customWidth="1"/>
    <col min="18" max="18" width="8.88671875" style="14"/>
    <col min="19" max="19" width="8.88671875" style="24"/>
    <col min="26" max="26" width="8.88671875" style="10"/>
    <col min="33" max="33" width="8.88671875" style="10"/>
    <col min="40" max="40" width="8.88671875" style="10"/>
    <col min="43" max="43" width="8.88671875" style="38"/>
  </cols>
  <sheetData>
    <row r="1" spans="1:314" x14ac:dyDescent="0.3">
      <c r="A1" s="1" t="s">
        <v>980</v>
      </c>
      <c r="W1" t="s">
        <v>1396</v>
      </c>
    </row>
    <row r="2" spans="1:314" x14ac:dyDescent="0.3">
      <c r="A2" s="1" t="s">
        <v>286</v>
      </c>
      <c r="E2" t="s">
        <v>370</v>
      </c>
      <c r="F2" t="s">
        <v>371</v>
      </c>
      <c r="G2" t="s">
        <v>372</v>
      </c>
      <c r="H2" s="24" t="s">
        <v>373</v>
      </c>
      <c r="I2" t="s">
        <v>374</v>
      </c>
      <c r="J2" t="s">
        <v>375</v>
      </c>
      <c r="K2" t="s">
        <v>1402</v>
      </c>
      <c r="O2" s="1" t="s">
        <v>287</v>
      </c>
      <c r="P2" t="s">
        <v>370</v>
      </c>
      <c r="Q2" t="s">
        <v>371</v>
      </c>
      <c r="R2" s="14" t="s">
        <v>372</v>
      </c>
      <c r="S2" s="24" t="s">
        <v>373</v>
      </c>
      <c r="T2" t="s">
        <v>374</v>
      </c>
      <c r="U2" t="s">
        <v>375</v>
      </c>
      <c r="V2" s="1" t="s">
        <v>1412</v>
      </c>
      <c r="W2" t="s">
        <v>370</v>
      </c>
      <c r="X2" t="s">
        <v>371</v>
      </c>
      <c r="Y2" s="14" t="s">
        <v>372</v>
      </c>
      <c r="Z2" s="24" t="s">
        <v>373</v>
      </c>
      <c r="AA2" t="s">
        <v>374</v>
      </c>
      <c r="AB2" t="s">
        <v>375</v>
      </c>
      <c r="AC2" s="1" t="s">
        <v>1456</v>
      </c>
      <c r="AD2" t="s">
        <v>370</v>
      </c>
      <c r="AE2" t="s">
        <v>371</v>
      </c>
      <c r="AF2" t="s">
        <v>372</v>
      </c>
      <c r="AG2" s="10" t="s">
        <v>373</v>
      </c>
      <c r="AH2" t="s">
        <v>374</v>
      </c>
      <c r="AI2" t="s">
        <v>375</v>
      </c>
      <c r="AJ2" s="1" t="s">
        <v>1458</v>
      </c>
      <c r="AK2" t="s">
        <v>370</v>
      </c>
      <c r="AL2" t="s">
        <v>371</v>
      </c>
      <c r="AM2" t="s">
        <v>372</v>
      </c>
      <c r="AN2" s="10" t="s">
        <v>373</v>
      </c>
      <c r="AO2" t="s">
        <v>374</v>
      </c>
      <c r="AP2" t="s">
        <v>375</v>
      </c>
      <c r="AR2" t="s">
        <v>370</v>
      </c>
      <c r="AS2" t="s">
        <v>371</v>
      </c>
      <c r="AT2" t="s">
        <v>372</v>
      </c>
      <c r="AU2" t="s">
        <v>373</v>
      </c>
      <c r="AV2" t="s">
        <v>374</v>
      </c>
      <c r="AW2" t="s">
        <v>375</v>
      </c>
      <c r="AX2" s="1" t="s">
        <v>1457</v>
      </c>
      <c r="AY2" t="s">
        <v>370</v>
      </c>
      <c r="AZ2" t="s">
        <v>371</v>
      </c>
      <c r="BA2" t="s">
        <v>372</v>
      </c>
      <c r="BB2" t="s">
        <v>373</v>
      </c>
      <c r="BC2" t="s">
        <v>374</v>
      </c>
      <c r="BD2" t="s">
        <v>375</v>
      </c>
    </row>
    <row r="3" spans="1:314" x14ac:dyDescent="0.3">
      <c r="A3" s="28" t="s">
        <v>1278</v>
      </c>
      <c r="O3" s="1" t="s">
        <v>1297</v>
      </c>
      <c r="W3">
        <v>1</v>
      </c>
      <c r="X3">
        <v>2</v>
      </c>
      <c r="Y3">
        <v>3</v>
      </c>
      <c r="Z3" s="10">
        <v>4</v>
      </c>
      <c r="AA3">
        <v>5</v>
      </c>
      <c r="AB3">
        <v>6</v>
      </c>
      <c r="AD3">
        <v>1</v>
      </c>
      <c r="AE3">
        <v>2</v>
      </c>
      <c r="AF3">
        <v>3</v>
      </c>
      <c r="AG3" s="10">
        <v>4</v>
      </c>
      <c r="AH3">
        <v>5</v>
      </c>
      <c r="AI3">
        <v>6</v>
      </c>
      <c r="AK3">
        <v>1</v>
      </c>
      <c r="AL3">
        <v>2</v>
      </c>
      <c r="AM3">
        <v>3</v>
      </c>
      <c r="AN3" s="10">
        <v>4</v>
      </c>
      <c r="AO3">
        <v>5</v>
      </c>
      <c r="AP3">
        <v>6</v>
      </c>
    </row>
    <row r="4" spans="1:314" x14ac:dyDescent="0.3">
      <c r="A4" t="s">
        <v>139</v>
      </c>
      <c r="B4" t="s">
        <v>42</v>
      </c>
      <c r="C4" t="s">
        <v>29</v>
      </c>
      <c r="D4" t="s">
        <v>141</v>
      </c>
      <c r="E4" t="s">
        <v>139</v>
      </c>
      <c r="F4">
        <v>185297</v>
      </c>
      <c r="G4">
        <v>14</v>
      </c>
      <c r="H4" s="24">
        <v>7.6E-3</v>
      </c>
      <c r="I4">
        <v>185283</v>
      </c>
      <c r="J4">
        <v>99.99</v>
      </c>
      <c r="K4" t="str">
        <f>VLOOKUP(E4,$P$4:$P$255,1,FALSE)</f>
        <v>pr_id</v>
      </c>
      <c r="P4" t="s">
        <v>139</v>
      </c>
      <c r="Q4">
        <v>224852</v>
      </c>
      <c r="R4" s="14">
        <v>3</v>
      </c>
      <c r="S4" s="24">
        <v>1.2999999999999999E-3</v>
      </c>
      <c r="T4">
        <v>224849</v>
      </c>
      <c r="U4">
        <v>100</v>
      </c>
      <c r="W4" t="str">
        <f>VLOOKUP($P4,$E$4:$J$199,W$3,FALSE)</f>
        <v>pr_id</v>
      </c>
      <c r="X4">
        <f t="shared" ref="X4:AB19" si="0">VLOOKUP($P4,$E$4:$J$199,X$3,FALSE)</f>
        <v>185297</v>
      </c>
      <c r="Y4">
        <f t="shared" si="0"/>
        <v>14</v>
      </c>
      <c r="Z4" s="10">
        <f t="shared" si="0"/>
        <v>7.6E-3</v>
      </c>
      <c r="AA4">
        <f t="shared" si="0"/>
        <v>185283</v>
      </c>
      <c r="AB4">
        <f t="shared" si="0"/>
        <v>99.99</v>
      </c>
      <c r="AD4" t="str">
        <f t="shared" ref="AD4:AI13" si="1">VLOOKUP($P4,$AR$4:$AW$257,AD$3,FALSE)</f>
        <v>pr_id</v>
      </c>
      <c r="AE4">
        <f t="shared" si="1"/>
        <v>224852</v>
      </c>
      <c r="AF4">
        <f t="shared" si="1"/>
        <v>3</v>
      </c>
      <c r="AG4" s="10">
        <f t="shared" si="1"/>
        <v>1.2999999999999999E-3</v>
      </c>
      <c r="AH4">
        <f t="shared" si="1"/>
        <v>224849</v>
      </c>
      <c r="AI4">
        <f t="shared" si="1"/>
        <v>100</v>
      </c>
      <c r="AK4" t="str">
        <f>VLOOKUP($P4,$AY$4:$BD$259,AK$3,FALSE)</f>
        <v>pr_id</v>
      </c>
      <c r="AL4">
        <f t="shared" ref="AL4:AP19" si="2">VLOOKUP($P4,$AY$4:$BD$259,AL$3,FALSE)</f>
        <v>224852</v>
      </c>
      <c r="AM4">
        <f t="shared" si="2"/>
        <v>3</v>
      </c>
      <c r="AN4" s="10">
        <f t="shared" si="2"/>
        <v>1.2999999999999999E-3</v>
      </c>
      <c r="AO4">
        <f t="shared" si="2"/>
        <v>224849</v>
      </c>
      <c r="AP4">
        <f t="shared" si="2"/>
        <v>100</v>
      </c>
      <c r="AR4" t="s">
        <v>139</v>
      </c>
      <c r="AS4">
        <v>224852</v>
      </c>
      <c r="AT4">
        <v>3</v>
      </c>
      <c r="AU4">
        <v>1.2999999999999999E-3</v>
      </c>
      <c r="AV4">
        <v>224849</v>
      </c>
      <c r="AW4">
        <v>100</v>
      </c>
      <c r="AY4" t="s">
        <v>139</v>
      </c>
      <c r="AZ4">
        <v>224852</v>
      </c>
      <c r="BA4">
        <v>3</v>
      </c>
      <c r="BB4">
        <v>1.2999999999999999E-3</v>
      </c>
      <c r="BC4">
        <v>224849</v>
      </c>
      <c r="BD4">
        <v>100</v>
      </c>
    </row>
    <row r="5" spans="1:314" x14ac:dyDescent="0.3">
      <c r="A5" t="s">
        <v>981</v>
      </c>
      <c r="B5" t="s">
        <v>623</v>
      </c>
      <c r="C5" t="s">
        <v>624</v>
      </c>
      <c r="D5" t="s">
        <v>982</v>
      </c>
      <c r="E5" t="s">
        <v>981</v>
      </c>
      <c r="F5">
        <v>185297</v>
      </c>
      <c r="G5">
        <v>34837</v>
      </c>
      <c r="H5" s="24">
        <v>18.8</v>
      </c>
      <c r="I5">
        <v>150460</v>
      </c>
      <c r="J5">
        <v>81.2</v>
      </c>
      <c r="K5" t="str">
        <f t="shared" ref="K5:K68" si="3">VLOOKUP(E5,$P$4:$P$255,1,FALSE)</f>
        <v>tender_pr_name</v>
      </c>
      <c r="P5" t="s">
        <v>981</v>
      </c>
      <c r="Q5">
        <v>224852</v>
      </c>
      <c r="R5" s="14">
        <v>48517</v>
      </c>
      <c r="S5" s="24">
        <v>21.58</v>
      </c>
      <c r="T5">
        <v>176335</v>
      </c>
      <c r="U5">
        <v>78.42</v>
      </c>
      <c r="W5" t="str">
        <f t="shared" ref="W5:AB30" si="4">VLOOKUP($P5,$E$4:$J$199,W$3,FALSE)</f>
        <v>tender_pr_name</v>
      </c>
      <c r="X5">
        <f t="shared" si="0"/>
        <v>185297</v>
      </c>
      <c r="Y5">
        <f t="shared" si="0"/>
        <v>34837</v>
      </c>
      <c r="Z5" s="10">
        <f t="shared" si="0"/>
        <v>18.8</v>
      </c>
      <c r="AA5">
        <f t="shared" si="0"/>
        <v>150460</v>
      </c>
      <c r="AB5">
        <f t="shared" si="0"/>
        <v>81.2</v>
      </c>
      <c r="AD5" t="str">
        <f t="shared" si="1"/>
        <v>tender_pr_name</v>
      </c>
      <c r="AE5">
        <f t="shared" si="1"/>
        <v>224852</v>
      </c>
      <c r="AF5">
        <f t="shared" si="1"/>
        <v>48517</v>
      </c>
      <c r="AG5" s="10">
        <f t="shared" si="1"/>
        <v>21.58</v>
      </c>
      <c r="AH5">
        <f t="shared" si="1"/>
        <v>176335</v>
      </c>
      <c r="AI5">
        <f t="shared" si="1"/>
        <v>78.42</v>
      </c>
      <c r="AK5" t="str">
        <f t="shared" ref="AK5:AP59" si="5">VLOOKUP($P5,$AY$4:$BD$259,AK$3,FALSE)</f>
        <v>tender_pr_name</v>
      </c>
      <c r="AL5">
        <f t="shared" si="2"/>
        <v>224852</v>
      </c>
      <c r="AM5">
        <f t="shared" si="2"/>
        <v>48517</v>
      </c>
      <c r="AN5" s="10">
        <f t="shared" si="2"/>
        <v>21.58</v>
      </c>
      <c r="AO5">
        <f t="shared" si="2"/>
        <v>176335</v>
      </c>
      <c r="AP5">
        <f t="shared" si="2"/>
        <v>78.42</v>
      </c>
      <c r="AR5" t="s">
        <v>981</v>
      </c>
      <c r="AS5">
        <v>224852</v>
      </c>
      <c r="AT5">
        <v>48517</v>
      </c>
      <c r="AU5">
        <v>21.58</v>
      </c>
      <c r="AV5">
        <v>176335</v>
      </c>
      <c r="AW5">
        <v>78.42</v>
      </c>
      <c r="AY5" t="s">
        <v>981</v>
      </c>
      <c r="AZ5">
        <v>224852</v>
      </c>
      <c r="BA5">
        <v>48517</v>
      </c>
      <c r="BB5">
        <v>21.58</v>
      </c>
      <c r="BC5">
        <v>176335</v>
      </c>
      <c r="BD5">
        <v>78.42</v>
      </c>
    </row>
    <row r="6" spans="1:314" x14ac:dyDescent="0.3">
      <c r="A6" t="s">
        <v>983</v>
      </c>
      <c r="B6" t="s">
        <v>23</v>
      </c>
      <c r="C6" t="s">
        <v>49</v>
      </c>
      <c r="D6" t="s">
        <v>984</v>
      </c>
      <c r="E6" t="s">
        <v>983</v>
      </c>
      <c r="F6">
        <v>185297</v>
      </c>
      <c r="G6">
        <v>34837</v>
      </c>
      <c r="H6" s="24">
        <v>18.8</v>
      </c>
      <c r="I6">
        <v>150460</v>
      </c>
      <c r="J6">
        <v>81.2</v>
      </c>
      <c r="K6" t="str">
        <f t="shared" si="3"/>
        <v>ca_year</v>
      </c>
      <c r="P6" t="s">
        <v>983</v>
      </c>
      <c r="Q6">
        <v>224852</v>
      </c>
      <c r="R6" s="14">
        <v>48517</v>
      </c>
      <c r="S6" s="24">
        <v>21.58</v>
      </c>
      <c r="T6">
        <v>176335</v>
      </c>
      <c r="U6">
        <v>78.42</v>
      </c>
      <c r="W6" t="str">
        <f t="shared" si="4"/>
        <v>ca_year</v>
      </c>
      <c r="X6">
        <f t="shared" si="0"/>
        <v>185297</v>
      </c>
      <c r="Y6">
        <f t="shared" si="0"/>
        <v>34837</v>
      </c>
      <c r="Z6" s="10">
        <f t="shared" si="0"/>
        <v>18.8</v>
      </c>
      <c r="AA6">
        <f t="shared" si="0"/>
        <v>150460</v>
      </c>
      <c r="AB6">
        <f t="shared" si="0"/>
        <v>81.2</v>
      </c>
      <c r="AD6" t="str">
        <f t="shared" si="1"/>
        <v>ca_year</v>
      </c>
      <c r="AE6">
        <f t="shared" si="1"/>
        <v>224852</v>
      </c>
      <c r="AF6">
        <f t="shared" si="1"/>
        <v>48517</v>
      </c>
      <c r="AG6" s="10">
        <f t="shared" si="1"/>
        <v>21.58</v>
      </c>
      <c r="AH6">
        <f t="shared" si="1"/>
        <v>176335</v>
      </c>
      <c r="AI6">
        <f t="shared" si="1"/>
        <v>78.42</v>
      </c>
      <c r="AK6" t="str">
        <f t="shared" si="5"/>
        <v>ca_year</v>
      </c>
      <c r="AL6">
        <f t="shared" si="2"/>
        <v>224852</v>
      </c>
      <c r="AM6">
        <f t="shared" si="2"/>
        <v>48517</v>
      </c>
      <c r="AN6" s="10">
        <f t="shared" si="2"/>
        <v>21.58</v>
      </c>
      <c r="AO6">
        <f t="shared" si="2"/>
        <v>176335</v>
      </c>
      <c r="AP6">
        <f t="shared" si="2"/>
        <v>78.42</v>
      </c>
      <c r="AR6" t="s">
        <v>983</v>
      </c>
      <c r="AS6">
        <v>224852</v>
      </c>
      <c r="AT6">
        <v>48517</v>
      </c>
      <c r="AU6">
        <v>21.58</v>
      </c>
      <c r="AV6">
        <v>176335</v>
      </c>
      <c r="AW6">
        <v>78.42</v>
      </c>
      <c r="AY6" t="s">
        <v>983</v>
      </c>
      <c r="AZ6">
        <v>224852</v>
      </c>
      <c r="BA6">
        <v>48517</v>
      </c>
      <c r="BB6">
        <v>21.58</v>
      </c>
      <c r="BC6">
        <v>176335</v>
      </c>
      <c r="BD6">
        <v>78.42</v>
      </c>
    </row>
    <row r="7" spans="1:314" x14ac:dyDescent="0.3">
      <c r="A7" t="s">
        <v>985</v>
      </c>
      <c r="B7" t="s">
        <v>986</v>
      </c>
      <c r="C7" t="s">
        <v>987</v>
      </c>
      <c r="D7" t="s">
        <v>988</v>
      </c>
      <c r="E7" t="s">
        <v>985</v>
      </c>
      <c r="F7">
        <v>185297</v>
      </c>
      <c r="G7">
        <v>21431</v>
      </c>
      <c r="H7" s="24">
        <v>11.57</v>
      </c>
      <c r="I7">
        <v>163866</v>
      </c>
      <c r="J7">
        <v>88.43</v>
      </c>
      <c r="K7" t="str">
        <f t="shared" si="3"/>
        <v>tenderid</v>
      </c>
      <c r="P7" t="s">
        <v>985</v>
      </c>
      <c r="Q7">
        <v>224852</v>
      </c>
      <c r="R7" s="14">
        <v>29544</v>
      </c>
      <c r="S7" s="24">
        <v>13.14</v>
      </c>
      <c r="T7">
        <v>195308</v>
      </c>
      <c r="U7">
        <v>86.86</v>
      </c>
      <c r="W7" t="str">
        <f t="shared" si="4"/>
        <v>tenderid</v>
      </c>
      <c r="X7">
        <f t="shared" si="0"/>
        <v>185297</v>
      </c>
      <c r="Y7">
        <f t="shared" si="0"/>
        <v>21431</v>
      </c>
      <c r="Z7" s="10">
        <f t="shared" si="0"/>
        <v>11.57</v>
      </c>
      <c r="AA7">
        <f t="shared" si="0"/>
        <v>163866</v>
      </c>
      <c r="AB7">
        <f t="shared" si="0"/>
        <v>88.43</v>
      </c>
      <c r="AD7" t="str">
        <f t="shared" si="1"/>
        <v>tenderid</v>
      </c>
      <c r="AE7">
        <f t="shared" si="1"/>
        <v>224852</v>
      </c>
      <c r="AF7">
        <f t="shared" si="1"/>
        <v>29544</v>
      </c>
      <c r="AG7" s="10">
        <f t="shared" si="1"/>
        <v>13.14</v>
      </c>
      <c r="AH7">
        <f t="shared" si="1"/>
        <v>195308</v>
      </c>
      <c r="AI7">
        <f t="shared" si="1"/>
        <v>86.86</v>
      </c>
      <c r="AK7" t="str">
        <f t="shared" si="5"/>
        <v>tenderid</v>
      </c>
      <c r="AL7">
        <f t="shared" si="2"/>
        <v>224852</v>
      </c>
      <c r="AM7">
        <f t="shared" si="2"/>
        <v>29544</v>
      </c>
      <c r="AN7" s="10">
        <f t="shared" si="2"/>
        <v>13.14</v>
      </c>
      <c r="AO7">
        <f t="shared" si="2"/>
        <v>195308</v>
      </c>
      <c r="AP7">
        <f t="shared" si="2"/>
        <v>86.86</v>
      </c>
      <c r="AR7" t="s">
        <v>985</v>
      </c>
      <c r="AS7">
        <v>224852</v>
      </c>
      <c r="AT7">
        <v>29544</v>
      </c>
      <c r="AU7">
        <v>13.14</v>
      </c>
      <c r="AV7">
        <v>195308</v>
      </c>
      <c r="AW7">
        <v>86.86</v>
      </c>
      <c r="AY7" t="s">
        <v>985</v>
      </c>
      <c r="AZ7">
        <v>224852</v>
      </c>
      <c r="BA7">
        <v>29544</v>
      </c>
      <c r="BB7">
        <v>13.14</v>
      </c>
      <c r="BC7">
        <v>195308</v>
      </c>
      <c r="BD7">
        <v>86.86</v>
      </c>
    </row>
    <row r="8" spans="1:314" x14ac:dyDescent="0.3">
      <c r="A8" t="s">
        <v>41</v>
      </c>
      <c r="B8" t="s">
        <v>8</v>
      </c>
      <c r="C8" t="s">
        <v>9</v>
      </c>
      <c r="D8" t="s">
        <v>304</v>
      </c>
      <c r="E8" t="s">
        <v>41</v>
      </c>
      <c r="F8">
        <v>185297</v>
      </c>
      <c r="G8">
        <v>34837</v>
      </c>
      <c r="H8" s="24">
        <v>18.8</v>
      </c>
      <c r="I8">
        <v>150460</v>
      </c>
      <c r="J8">
        <v>81.2</v>
      </c>
      <c r="K8" t="str">
        <f t="shared" si="3"/>
        <v>ca_id</v>
      </c>
      <c r="P8" t="s">
        <v>41</v>
      </c>
      <c r="Q8">
        <v>224852</v>
      </c>
      <c r="R8" s="14">
        <v>48517</v>
      </c>
      <c r="S8" s="24">
        <v>21.58</v>
      </c>
      <c r="T8">
        <v>176335</v>
      </c>
      <c r="U8">
        <v>78.42</v>
      </c>
      <c r="W8" t="str">
        <f t="shared" si="4"/>
        <v>ca_id</v>
      </c>
      <c r="X8">
        <f t="shared" si="0"/>
        <v>185297</v>
      </c>
      <c r="Y8">
        <f t="shared" si="0"/>
        <v>34837</v>
      </c>
      <c r="Z8" s="10">
        <f t="shared" si="0"/>
        <v>18.8</v>
      </c>
      <c r="AA8">
        <f t="shared" si="0"/>
        <v>150460</v>
      </c>
      <c r="AB8">
        <f t="shared" si="0"/>
        <v>81.2</v>
      </c>
      <c r="AD8" t="str">
        <f t="shared" si="1"/>
        <v>ca_id</v>
      </c>
      <c r="AE8">
        <f t="shared" si="1"/>
        <v>224852</v>
      </c>
      <c r="AF8">
        <f t="shared" si="1"/>
        <v>48517</v>
      </c>
      <c r="AG8" s="10">
        <f t="shared" si="1"/>
        <v>21.58</v>
      </c>
      <c r="AH8">
        <f t="shared" si="1"/>
        <v>176335</v>
      </c>
      <c r="AI8">
        <f t="shared" si="1"/>
        <v>78.42</v>
      </c>
      <c r="AK8" t="str">
        <f t="shared" si="5"/>
        <v>ca_id</v>
      </c>
      <c r="AL8">
        <f t="shared" si="2"/>
        <v>224852</v>
      </c>
      <c r="AM8">
        <f t="shared" si="2"/>
        <v>48517</v>
      </c>
      <c r="AN8" s="10">
        <f t="shared" si="2"/>
        <v>21.58</v>
      </c>
      <c r="AO8">
        <f t="shared" si="2"/>
        <v>176335</v>
      </c>
      <c r="AP8">
        <f t="shared" si="2"/>
        <v>78.42</v>
      </c>
      <c r="AR8" t="s">
        <v>41</v>
      </c>
      <c r="AS8">
        <v>224852</v>
      </c>
      <c r="AT8">
        <v>48517</v>
      </c>
      <c r="AU8">
        <v>21.58</v>
      </c>
      <c r="AV8">
        <v>176335</v>
      </c>
      <c r="AW8">
        <v>78.42</v>
      </c>
      <c r="AY8" t="s">
        <v>41</v>
      </c>
      <c r="AZ8">
        <v>224852</v>
      </c>
      <c r="BA8">
        <v>48517</v>
      </c>
      <c r="BB8">
        <v>21.58</v>
      </c>
      <c r="BC8">
        <v>176335</v>
      </c>
      <c r="BD8">
        <v>78.42</v>
      </c>
    </row>
    <row r="9" spans="1:314" x14ac:dyDescent="0.3">
      <c r="A9" t="s">
        <v>44</v>
      </c>
      <c r="B9" t="s">
        <v>23</v>
      </c>
      <c r="C9" t="s">
        <v>45</v>
      </c>
      <c r="D9" t="s">
        <v>989</v>
      </c>
      <c r="E9" t="s">
        <v>44</v>
      </c>
      <c r="F9">
        <v>185297</v>
      </c>
      <c r="G9">
        <v>34837</v>
      </c>
      <c r="H9" s="24">
        <v>18.8</v>
      </c>
      <c r="I9">
        <v>150460</v>
      </c>
      <c r="J9">
        <v>81.2</v>
      </c>
      <c r="K9" t="str">
        <f t="shared" si="3"/>
        <v>ca_signdate</v>
      </c>
      <c r="P9" t="s">
        <v>44</v>
      </c>
      <c r="Q9">
        <v>224852</v>
      </c>
      <c r="R9" s="14">
        <v>48517</v>
      </c>
      <c r="S9" s="24">
        <v>21.58</v>
      </c>
      <c r="T9">
        <v>176335</v>
      </c>
      <c r="U9">
        <v>78.42</v>
      </c>
      <c r="W9" t="str">
        <f t="shared" si="4"/>
        <v>ca_signdate</v>
      </c>
      <c r="X9">
        <f t="shared" si="0"/>
        <v>185297</v>
      </c>
      <c r="Y9">
        <f t="shared" si="0"/>
        <v>34837</v>
      </c>
      <c r="Z9" s="10">
        <f t="shared" si="0"/>
        <v>18.8</v>
      </c>
      <c r="AA9">
        <f t="shared" si="0"/>
        <v>150460</v>
      </c>
      <c r="AB9">
        <f t="shared" si="0"/>
        <v>81.2</v>
      </c>
      <c r="AD9" t="str">
        <f t="shared" si="1"/>
        <v>ca_signdate</v>
      </c>
      <c r="AE9">
        <f t="shared" si="1"/>
        <v>224852</v>
      </c>
      <c r="AF9">
        <f t="shared" si="1"/>
        <v>48517</v>
      </c>
      <c r="AG9" s="10">
        <f t="shared" si="1"/>
        <v>21.58</v>
      </c>
      <c r="AH9">
        <f t="shared" si="1"/>
        <v>176335</v>
      </c>
      <c r="AI9">
        <f t="shared" si="1"/>
        <v>78.42</v>
      </c>
      <c r="AK9" t="str">
        <f t="shared" si="5"/>
        <v>ca_signdate</v>
      </c>
      <c r="AL9">
        <f t="shared" si="2"/>
        <v>224852</v>
      </c>
      <c r="AM9">
        <f t="shared" si="2"/>
        <v>48517</v>
      </c>
      <c r="AN9" s="10">
        <f t="shared" si="2"/>
        <v>21.58</v>
      </c>
      <c r="AO9">
        <f t="shared" si="2"/>
        <v>176335</v>
      </c>
      <c r="AP9">
        <f t="shared" si="2"/>
        <v>78.42</v>
      </c>
      <c r="AR9" t="s">
        <v>44</v>
      </c>
      <c r="AS9">
        <v>224852</v>
      </c>
      <c r="AT9">
        <v>48517</v>
      </c>
      <c r="AU9">
        <v>21.58</v>
      </c>
      <c r="AV9">
        <v>176335</v>
      </c>
      <c r="AW9">
        <v>78.42</v>
      </c>
      <c r="AY9" t="s">
        <v>44</v>
      </c>
      <c r="AZ9">
        <v>224852</v>
      </c>
      <c r="BA9">
        <v>48517</v>
      </c>
      <c r="BB9">
        <v>21.58</v>
      </c>
      <c r="BC9">
        <v>176335</v>
      </c>
      <c r="BD9">
        <v>78.42</v>
      </c>
    </row>
    <row r="10" spans="1:314" x14ac:dyDescent="0.3">
      <c r="A10" t="s">
        <v>990</v>
      </c>
      <c r="B10" t="s">
        <v>36</v>
      </c>
      <c r="C10" t="s">
        <v>37</v>
      </c>
      <c r="D10" t="s">
        <v>991</v>
      </c>
      <c r="E10" t="s">
        <v>990</v>
      </c>
      <c r="F10">
        <v>185297</v>
      </c>
      <c r="G10">
        <v>42764</v>
      </c>
      <c r="H10" s="24">
        <v>23.08</v>
      </c>
      <c r="I10">
        <v>142533</v>
      </c>
      <c r="J10">
        <v>76.92</v>
      </c>
      <c r="K10" t="str">
        <f t="shared" si="3"/>
        <v>ca_country</v>
      </c>
      <c r="P10" t="s">
        <v>990</v>
      </c>
      <c r="Q10">
        <v>224852</v>
      </c>
      <c r="R10" s="14">
        <v>59184</v>
      </c>
      <c r="S10" s="24">
        <v>26.32</v>
      </c>
      <c r="T10">
        <v>165668</v>
      </c>
      <c r="U10">
        <v>73.680000000000007</v>
      </c>
      <c r="W10" t="str">
        <f t="shared" si="4"/>
        <v>ca_country</v>
      </c>
      <c r="X10">
        <f t="shared" si="0"/>
        <v>185297</v>
      </c>
      <c r="Y10">
        <f t="shared" si="0"/>
        <v>42764</v>
      </c>
      <c r="Z10" s="10">
        <f t="shared" si="0"/>
        <v>23.08</v>
      </c>
      <c r="AA10">
        <f t="shared" si="0"/>
        <v>142533</v>
      </c>
      <c r="AB10">
        <f t="shared" si="0"/>
        <v>76.92</v>
      </c>
      <c r="AD10" t="str">
        <f t="shared" si="1"/>
        <v>ca_country</v>
      </c>
      <c r="AE10">
        <f t="shared" si="1"/>
        <v>224852</v>
      </c>
      <c r="AF10">
        <f t="shared" si="1"/>
        <v>59184</v>
      </c>
      <c r="AG10" s="10">
        <f t="shared" si="1"/>
        <v>26.32</v>
      </c>
      <c r="AH10">
        <f t="shared" si="1"/>
        <v>165668</v>
      </c>
      <c r="AI10">
        <f t="shared" si="1"/>
        <v>73.680000000000007</v>
      </c>
      <c r="AK10" t="str">
        <f t="shared" si="5"/>
        <v>ca_country</v>
      </c>
      <c r="AL10">
        <f t="shared" si="2"/>
        <v>224852</v>
      </c>
      <c r="AM10">
        <f t="shared" si="2"/>
        <v>59184</v>
      </c>
      <c r="AN10" s="10">
        <f t="shared" si="2"/>
        <v>26.32</v>
      </c>
      <c r="AO10">
        <f t="shared" si="2"/>
        <v>165668</v>
      </c>
      <c r="AP10">
        <f t="shared" si="2"/>
        <v>73.680000000000007</v>
      </c>
      <c r="AR10" t="s">
        <v>990</v>
      </c>
      <c r="AS10">
        <v>224852</v>
      </c>
      <c r="AT10">
        <v>59184</v>
      </c>
      <c r="AU10">
        <v>26.32</v>
      </c>
      <c r="AV10">
        <v>165668</v>
      </c>
      <c r="AW10">
        <v>73.680000000000007</v>
      </c>
      <c r="AY10" t="s">
        <v>990</v>
      </c>
      <c r="AZ10">
        <v>224852</v>
      </c>
      <c r="BA10">
        <v>59184</v>
      </c>
      <c r="BB10">
        <v>26.32</v>
      </c>
      <c r="BC10">
        <v>165668</v>
      </c>
      <c r="BD10">
        <v>73.680000000000007</v>
      </c>
    </row>
    <row r="11" spans="1:314" x14ac:dyDescent="0.3">
      <c r="A11" t="s">
        <v>992</v>
      </c>
      <c r="B11" t="s">
        <v>61</v>
      </c>
      <c r="C11" t="s">
        <v>9</v>
      </c>
      <c r="D11" t="s">
        <v>21</v>
      </c>
      <c r="E11" t="s">
        <v>228</v>
      </c>
      <c r="F11">
        <v>185297</v>
      </c>
      <c r="G11">
        <v>34839</v>
      </c>
      <c r="H11" s="24">
        <v>18.8</v>
      </c>
      <c r="I11">
        <v>150458</v>
      </c>
      <c r="J11">
        <v>81.2</v>
      </c>
      <c r="K11" t="str">
        <f t="shared" si="3"/>
        <v>ca_contract_value_original</v>
      </c>
      <c r="P11" t="s">
        <v>228</v>
      </c>
      <c r="Q11">
        <v>224852</v>
      </c>
      <c r="R11" s="14">
        <v>48517</v>
      </c>
      <c r="S11" s="24">
        <v>21.58</v>
      </c>
      <c r="T11">
        <v>176335</v>
      </c>
      <c r="U11">
        <v>78.42</v>
      </c>
      <c r="W11" t="str">
        <f t="shared" si="4"/>
        <v>ca_contract_value_original</v>
      </c>
      <c r="X11">
        <f t="shared" si="0"/>
        <v>185297</v>
      </c>
      <c r="Y11">
        <f t="shared" si="0"/>
        <v>34839</v>
      </c>
      <c r="Z11" s="10">
        <f t="shared" si="0"/>
        <v>18.8</v>
      </c>
      <c r="AA11">
        <f t="shared" si="0"/>
        <v>150458</v>
      </c>
      <c r="AB11">
        <f t="shared" si="0"/>
        <v>81.2</v>
      </c>
      <c r="AD11" t="str">
        <f t="shared" si="1"/>
        <v>ca_contract_value_original</v>
      </c>
      <c r="AE11">
        <f t="shared" si="1"/>
        <v>224852</v>
      </c>
      <c r="AF11">
        <f t="shared" si="1"/>
        <v>48517</v>
      </c>
      <c r="AG11" s="10">
        <f t="shared" si="1"/>
        <v>21.58</v>
      </c>
      <c r="AH11">
        <f t="shared" si="1"/>
        <v>176335</v>
      </c>
      <c r="AI11">
        <f t="shared" si="1"/>
        <v>78.42</v>
      </c>
      <c r="AK11" t="str">
        <f t="shared" si="5"/>
        <v>ca_contract_value_original</v>
      </c>
      <c r="AL11">
        <f t="shared" si="2"/>
        <v>224852</v>
      </c>
      <c r="AM11">
        <f t="shared" si="2"/>
        <v>48517</v>
      </c>
      <c r="AN11" s="10">
        <f t="shared" si="2"/>
        <v>21.58</v>
      </c>
      <c r="AO11">
        <f t="shared" si="2"/>
        <v>176335</v>
      </c>
      <c r="AP11">
        <f t="shared" si="2"/>
        <v>78.42</v>
      </c>
      <c r="AR11" t="s">
        <v>228</v>
      </c>
      <c r="AS11">
        <v>224852</v>
      </c>
      <c r="AT11">
        <v>48517</v>
      </c>
      <c r="AU11">
        <v>21.58</v>
      </c>
      <c r="AV11">
        <v>176335</v>
      </c>
      <c r="AW11">
        <v>78.42</v>
      </c>
      <c r="AY11" t="s">
        <v>228</v>
      </c>
      <c r="AZ11">
        <v>224852</v>
      </c>
      <c r="BA11">
        <v>48517</v>
      </c>
      <c r="BB11">
        <v>21.58</v>
      </c>
      <c r="BC11">
        <v>176335</v>
      </c>
      <c r="BD11">
        <v>78.42</v>
      </c>
    </row>
    <row r="12" spans="1:314" x14ac:dyDescent="0.3">
      <c r="A12" t="s">
        <v>993</v>
      </c>
      <c r="B12" t="s">
        <v>61</v>
      </c>
      <c r="C12" t="s">
        <v>62</v>
      </c>
      <c r="D12" t="s">
        <v>994</v>
      </c>
      <c r="E12" t="s">
        <v>993</v>
      </c>
      <c r="F12">
        <v>185297</v>
      </c>
      <c r="G12">
        <v>53437</v>
      </c>
      <c r="H12" s="24">
        <v>28.84</v>
      </c>
      <c r="I12">
        <v>131860</v>
      </c>
      <c r="J12">
        <v>71.16</v>
      </c>
      <c r="K12" t="str">
        <f t="shared" si="3"/>
        <v>ca_lot_value</v>
      </c>
      <c r="P12" t="s">
        <v>993</v>
      </c>
      <c r="Q12">
        <v>224852</v>
      </c>
      <c r="R12" s="14">
        <v>75111</v>
      </c>
      <c r="S12" s="24">
        <v>33.4</v>
      </c>
      <c r="T12">
        <v>149741</v>
      </c>
      <c r="U12">
        <v>66.599999999999994</v>
      </c>
      <c r="W12" t="str">
        <f t="shared" si="4"/>
        <v>ca_lot_value</v>
      </c>
      <c r="X12">
        <f t="shared" si="0"/>
        <v>185297</v>
      </c>
      <c r="Y12">
        <f t="shared" si="0"/>
        <v>53437</v>
      </c>
      <c r="Z12" s="10">
        <f t="shared" si="0"/>
        <v>28.84</v>
      </c>
      <c r="AA12">
        <f t="shared" si="0"/>
        <v>131860</v>
      </c>
      <c r="AB12">
        <f t="shared" si="0"/>
        <v>71.16</v>
      </c>
      <c r="AD12" t="str">
        <f t="shared" si="1"/>
        <v>ca_lot_value</v>
      </c>
      <c r="AE12">
        <f t="shared" si="1"/>
        <v>224852</v>
      </c>
      <c r="AF12">
        <f t="shared" si="1"/>
        <v>75111</v>
      </c>
      <c r="AG12" s="10">
        <f t="shared" si="1"/>
        <v>33.4</v>
      </c>
      <c r="AH12">
        <f t="shared" si="1"/>
        <v>149741</v>
      </c>
      <c r="AI12">
        <f t="shared" si="1"/>
        <v>66.599999999999994</v>
      </c>
      <c r="AK12" t="str">
        <f t="shared" si="5"/>
        <v>ca_lot_value</v>
      </c>
      <c r="AL12">
        <f t="shared" si="2"/>
        <v>224852</v>
      </c>
      <c r="AM12">
        <f t="shared" si="2"/>
        <v>75111</v>
      </c>
      <c r="AN12" s="10">
        <f t="shared" si="2"/>
        <v>33.4</v>
      </c>
      <c r="AO12">
        <f t="shared" si="2"/>
        <v>149741</v>
      </c>
      <c r="AP12">
        <f t="shared" si="2"/>
        <v>66.599999999999994</v>
      </c>
      <c r="AR12" t="s">
        <v>993</v>
      </c>
      <c r="AS12">
        <v>224852</v>
      </c>
      <c r="AT12">
        <v>75111</v>
      </c>
      <c r="AU12">
        <v>33.4</v>
      </c>
      <c r="AV12">
        <v>149741</v>
      </c>
      <c r="AW12">
        <v>66.599999999999994</v>
      </c>
      <c r="AY12" t="s">
        <v>993</v>
      </c>
      <c r="AZ12">
        <v>224852</v>
      </c>
      <c r="BA12">
        <v>75111</v>
      </c>
      <c r="BB12">
        <v>33.4</v>
      </c>
      <c r="BC12">
        <v>149741</v>
      </c>
      <c r="BD12">
        <v>66.599999999999994</v>
      </c>
    </row>
    <row r="13" spans="1:314" x14ac:dyDescent="0.3">
      <c r="A13" t="s">
        <v>31</v>
      </c>
      <c r="B13" t="s">
        <v>598</v>
      </c>
      <c r="C13" t="s">
        <v>599</v>
      </c>
      <c r="D13" t="s">
        <v>296</v>
      </c>
      <c r="E13" t="s">
        <v>31</v>
      </c>
      <c r="F13">
        <v>185297</v>
      </c>
      <c r="G13">
        <v>34850</v>
      </c>
      <c r="H13" s="24">
        <v>18.809999999999999</v>
      </c>
      <c r="I13">
        <v>150447</v>
      </c>
      <c r="J13">
        <v>81.19</v>
      </c>
      <c r="K13" t="str">
        <f t="shared" si="3"/>
        <v>ca_type</v>
      </c>
      <c r="P13" t="s">
        <v>31</v>
      </c>
      <c r="Q13">
        <v>224852</v>
      </c>
      <c r="R13" s="14">
        <v>48919</v>
      </c>
      <c r="S13" s="24">
        <v>21.76</v>
      </c>
      <c r="T13">
        <v>175933</v>
      </c>
      <c r="U13">
        <v>78.239999999999995</v>
      </c>
      <c r="W13" t="str">
        <f t="shared" si="4"/>
        <v>ca_type</v>
      </c>
      <c r="X13">
        <f t="shared" si="0"/>
        <v>185297</v>
      </c>
      <c r="Y13">
        <f t="shared" si="0"/>
        <v>34850</v>
      </c>
      <c r="Z13" s="10">
        <f t="shared" si="0"/>
        <v>18.809999999999999</v>
      </c>
      <c r="AA13">
        <f t="shared" si="0"/>
        <v>150447</v>
      </c>
      <c r="AB13">
        <f t="shared" si="0"/>
        <v>81.19</v>
      </c>
      <c r="AD13" t="str">
        <f t="shared" si="1"/>
        <v>ca_type</v>
      </c>
      <c r="AE13">
        <f t="shared" si="1"/>
        <v>224852</v>
      </c>
      <c r="AF13">
        <f t="shared" si="1"/>
        <v>48919</v>
      </c>
      <c r="AG13" s="10">
        <f t="shared" si="1"/>
        <v>21.76</v>
      </c>
      <c r="AH13">
        <f t="shared" si="1"/>
        <v>175933</v>
      </c>
      <c r="AI13">
        <f t="shared" si="1"/>
        <v>78.239999999999995</v>
      </c>
      <c r="AK13" t="str">
        <f t="shared" si="5"/>
        <v>ca_type</v>
      </c>
      <c r="AL13">
        <f t="shared" si="2"/>
        <v>224852</v>
      </c>
      <c r="AM13">
        <f t="shared" si="2"/>
        <v>48919</v>
      </c>
      <c r="AN13" s="10">
        <f t="shared" si="2"/>
        <v>21.76</v>
      </c>
      <c r="AO13">
        <f t="shared" si="2"/>
        <v>175933</v>
      </c>
      <c r="AP13">
        <f t="shared" si="2"/>
        <v>78.239999999999995</v>
      </c>
      <c r="AR13" t="s">
        <v>31</v>
      </c>
      <c r="AS13">
        <v>224852</v>
      </c>
      <c r="AT13">
        <v>48919</v>
      </c>
      <c r="AU13">
        <v>21.76</v>
      </c>
      <c r="AV13">
        <v>175933</v>
      </c>
      <c r="AW13">
        <v>78.239999999999995</v>
      </c>
      <c r="AY13" t="s">
        <v>31</v>
      </c>
      <c r="AZ13">
        <v>224852</v>
      </c>
      <c r="BA13">
        <v>48919</v>
      </c>
      <c r="BB13">
        <v>21.76</v>
      </c>
      <c r="BC13">
        <v>175933</v>
      </c>
      <c r="BD13">
        <v>78.239999999999995</v>
      </c>
    </row>
    <row r="14" spans="1:314" x14ac:dyDescent="0.3">
      <c r="A14" t="s">
        <v>995</v>
      </c>
      <c r="B14" t="s">
        <v>32</v>
      </c>
      <c r="C14" t="s">
        <v>33</v>
      </c>
      <c r="D14" t="s">
        <v>273</v>
      </c>
      <c r="E14" t="s">
        <v>995</v>
      </c>
      <c r="F14">
        <v>185297</v>
      </c>
      <c r="G14">
        <v>35023</v>
      </c>
      <c r="H14" s="24">
        <v>18.899999999999999</v>
      </c>
      <c r="I14">
        <v>150274</v>
      </c>
      <c r="J14">
        <v>81.099999999999994</v>
      </c>
      <c r="K14" t="str">
        <f t="shared" si="3"/>
        <v>cft_methodtype</v>
      </c>
      <c r="P14" t="s">
        <v>995</v>
      </c>
      <c r="Q14">
        <v>224852</v>
      </c>
      <c r="R14" s="14">
        <v>49874</v>
      </c>
      <c r="S14" s="24">
        <v>22.18</v>
      </c>
      <c r="T14">
        <v>174978</v>
      </c>
      <c r="U14">
        <v>77.819999999999993</v>
      </c>
      <c r="W14" t="str">
        <f t="shared" si="4"/>
        <v>cft_methodtype</v>
      </c>
      <c r="X14">
        <f t="shared" si="0"/>
        <v>185297</v>
      </c>
      <c r="Y14">
        <f t="shared" si="0"/>
        <v>35023</v>
      </c>
      <c r="Z14" s="10">
        <f t="shared" si="0"/>
        <v>18.899999999999999</v>
      </c>
      <c r="AA14">
        <f t="shared" si="0"/>
        <v>150274</v>
      </c>
      <c r="AB14">
        <f t="shared" si="0"/>
        <v>81.099999999999994</v>
      </c>
      <c r="AD14" t="str">
        <f t="shared" ref="AD14:AI23" si="6">VLOOKUP($P14,$AR$4:$AW$257,AD$3,FALSE)</f>
        <v>cft_methodtype</v>
      </c>
      <c r="AE14">
        <f t="shared" si="6"/>
        <v>224852</v>
      </c>
      <c r="AF14">
        <f t="shared" si="6"/>
        <v>49874</v>
      </c>
      <c r="AG14" s="10">
        <f t="shared" si="6"/>
        <v>22.18</v>
      </c>
      <c r="AH14">
        <f t="shared" si="6"/>
        <v>174978</v>
      </c>
      <c r="AI14">
        <f t="shared" si="6"/>
        <v>77.819999999999993</v>
      </c>
      <c r="AK14" t="str">
        <f t="shared" si="5"/>
        <v>cft_methodtype</v>
      </c>
      <c r="AL14">
        <f t="shared" si="2"/>
        <v>224852</v>
      </c>
      <c r="AM14">
        <f t="shared" si="2"/>
        <v>49874</v>
      </c>
      <c r="AN14" s="10">
        <f t="shared" si="2"/>
        <v>22.18</v>
      </c>
      <c r="AO14">
        <f t="shared" si="2"/>
        <v>174978</v>
      </c>
      <c r="AP14">
        <f t="shared" si="2"/>
        <v>77.819999999999993</v>
      </c>
      <c r="AR14" t="s">
        <v>995</v>
      </c>
      <c r="AS14">
        <v>224852</v>
      </c>
      <c r="AT14">
        <v>49874</v>
      </c>
      <c r="AU14">
        <v>22.18</v>
      </c>
      <c r="AV14">
        <v>174978</v>
      </c>
      <c r="AW14">
        <v>77.819999999999993</v>
      </c>
      <c r="AY14" t="s">
        <v>995</v>
      </c>
      <c r="AZ14">
        <v>224852</v>
      </c>
      <c r="BA14">
        <v>49874</v>
      </c>
      <c r="BB14">
        <v>22.18</v>
      </c>
      <c r="BC14">
        <v>174978</v>
      </c>
      <c r="BD14">
        <v>77.819999999999993</v>
      </c>
    </row>
    <row r="15" spans="1:314" x14ac:dyDescent="0.3">
      <c r="A15" t="s">
        <v>11</v>
      </c>
      <c r="B15" t="s">
        <v>996</v>
      </c>
      <c r="C15" t="s">
        <v>997</v>
      </c>
      <c r="D15" t="s">
        <v>998</v>
      </c>
      <c r="E15" t="s">
        <v>11</v>
      </c>
      <c r="F15">
        <v>185297</v>
      </c>
      <c r="G15">
        <v>34837</v>
      </c>
      <c r="H15" s="24">
        <v>18.8</v>
      </c>
      <c r="I15">
        <v>150460</v>
      </c>
      <c r="J15">
        <v>81.2</v>
      </c>
      <c r="K15" t="e">
        <f t="shared" si="3"/>
        <v>#N/A</v>
      </c>
      <c r="L15" t="s">
        <v>1406</v>
      </c>
      <c r="P15" t="s">
        <v>1279</v>
      </c>
      <c r="Q15">
        <v>224852</v>
      </c>
      <c r="R15" s="14">
        <v>48517</v>
      </c>
      <c r="S15" s="24">
        <v>21.58</v>
      </c>
      <c r="T15">
        <v>176335</v>
      </c>
      <c r="U15">
        <v>78.42</v>
      </c>
      <c r="W15" t="e">
        <f t="shared" si="4"/>
        <v>#N/A</v>
      </c>
      <c r="X15" t="e">
        <f t="shared" si="0"/>
        <v>#N/A</v>
      </c>
      <c r="Y15" t="e">
        <f t="shared" si="0"/>
        <v>#N/A</v>
      </c>
      <c r="Z15" s="10" t="e">
        <f t="shared" si="0"/>
        <v>#N/A</v>
      </c>
      <c r="AA15" t="e">
        <f t="shared" si="0"/>
        <v>#N/A</v>
      </c>
      <c r="AB15" t="e">
        <f t="shared" si="0"/>
        <v>#N/A</v>
      </c>
      <c r="AD15" t="str">
        <f t="shared" si="6"/>
        <v>w1_name</v>
      </c>
      <c r="AE15">
        <f t="shared" si="6"/>
        <v>224852</v>
      </c>
      <c r="AF15">
        <f t="shared" si="6"/>
        <v>48517</v>
      </c>
      <c r="AG15" s="10">
        <f t="shared" si="6"/>
        <v>21.58</v>
      </c>
      <c r="AH15">
        <f t="shared" si="6"/>
        <v>176335</v>
      </c>
      <c r="AI15">
        <f t="shared" si="6"/>
        <v>78.42</v>
      </c>
      <c r="AK15" t="str">
        <f t="shared" si="5"/>
        <v>w1_name</v>
      </c>
      <c r="AL15">
        <f t="shared" si="2"/>
        <v>224852</v>
      </c>
      <c r="AM15">
        <f t="shared" si="2"/>
        <v>48517</v>
      </c>
      <c r="AN15" s="10">
        <f t="shared" si="2"/>
        <v>21.58</v>
      </c>
      <c r="AO15">
        <f t="shared" si="2"/>
        <v>176335</v>
      </c>
      <c r="AP15">
        <f t="shared" si="2"/>
        <v>78.42</v>
      </c>
      <c r="AR15" t="s">
        <v>1279</v>
      </c>
      <c r="AS15">
        <v>224852</v>
      </c>
      <c r="AT15">
        <v>48517</v>
      </c>
      <c r="AU15">
        <v>21.58</v>
      </c>
      <c r="AV15">
        <v>176335</v>
      </c>
      <c r="AW15">
        <v>78.42</v>
      </c>
      <c r="AY15" t="s">
        <v>1279</v>
      </c>
      <c r="AZ15">
        <v>224852</v>
      </c>
      <c r="BA15">
        <v>48517</v>
      </c>
      <c r="BB15">
        <v>21.58</v>
      </c>
      <c r="BC15">
        <v>176335</v>
      </c>
      <c r="BD15">
        <v>78.42</v>
      </c>
    </row>
    <row r="16" spans="1:314" x14ac:dyDescent="0.3">
      <c r="A16" t="s">
        <v>19</v>
      </c>
      <c r="B16" t="s">
        <v>36</v>
      </c>
      <c r="C16" t="s">
        <v>37</v>
      </c>
      <c r="D16" t="s">
        <v>999</v>
      </c>
      <c r="E16" t="s">
        <v>19</v>
      </c>
      <c r="F16">
        <v>185297</v>
      </c>
      <c r="G16">
        <v>34823</v>
      </c>
      <c r="H16" s="24">
        <v>18.79</v>
      </c>
      <c r="I16">
        <v>150474</v>
      </c>
      <c r="J16">
        <v>81.209999999999994</v>
      </c>
      <c r="K16" t="e">
        <f t="shared" si="3"/>
        <v>#N/A</v>
      </c>
      <c r="P16" t="s">
        <v>1280</v>
      </c>
      <c r="Q16">
        <v>224852</v>
      </c>
      <c r="R16" s="14">
        <v>48515</v>
      </c>
      <c r="S16" s="24">
        <v>21.58</v>
      </c>
      <c r="T16">
        <v>176337</v>
      </c>
      <c r="U16">
        <v>78.42</v>
      </c>
      <c r="W16" t="e">
        <f t="shared" si="4"/>
        <v>#N/A</v>
      </c>
      <c r="X16" t="e">
        <f t="shared" si="0"/>
        <v>#N/A</v>
      </c>
      <c r="Y16" t="e">
        <f t="shared" si="0"/>
        <v>#N/A</v>
      </c>
      <c r="Z16" s="10" t="e">
        <f t="shared" si="0"/>
        <v>#N/A</v>
      </c>
      <c r="AA16" t="e">
        <f t="shared" si="0"/>
        <v>#N/A</v>
      </c>
      <c r="AB16" t="e">
        <f t="shared" si="0"/>
        <v>#N/A</v>
      </c>
      <c r="AD16" t="str">
        <f t="shared" si="6"/>
        <v>w1_country</v>
      </c>
      <c r="AE16">
        <f t="shared" si="6"/>
        <v>224852</v>
      </c>
      <c r="AF16">
        <f t="shared" si="6"/>
        <v>48515</v>
      </c>
      <c r="AG16" s="10">
        <f t="shared" si="6"/>
        <v>21.58</v>
      </c>
      <c r="AH16">
        <f t="shared" si="6"/>
        <v>176337</v>
      </c>
      <c r="AI16">
        <f t="shared" si="6"/>
        <v>78.42</v>
      </c>
      <c r="AK16" t="str">
        <f t="shared" si="5"/>
        <v>w1_country</v>
      </c>
      <c r="AL16">
        <f t="shared" si="2"/>
        <v>224852</v>
      </c>
      <c r="AM16">
        <f t="shared" si="2"/>
        <v>48515</v>
      </c>
      <c r="AN16" s="10">
        <f t="shared" si="2"/>
        <v>21.58</v>
      </c>
      <c r="AO16">
        <f t="shared" si="2"/>
        <v>176337</v>
      </c>
      <c r="AP16">
        <f t="shared" si="2"/>
        <v>78.42</v>
      </c>
      <c r="AR16" t="s">
        <v>1280</v>
      </c>
      <c r="AS16">
        <v>224852</v>
      </c>
      <c r="AT16">
        <v>48515</v>
      </c>
      <c r="AU16">
        <v>21.58</v>
      </c>
      <c r="AV16">
        <v>176337</v>
      </c>
      <c r="AW16">
        <v>78.42</v>
      </c>
      <c r="AY16" t="s">
        <v>1280</v>
      </c>
      <c r="AZ16">
        <v>224852</v>
      </c>
      <c r="BA16">
        <v>48515</v>
      </c>
      <c r="BB16">
        <v>21.58</v>
      </c>
      <c r="BC16">
        <v>176337</v>
      </c>
      <c r="BD16">
        <v>78.42</v>
      </c>
      <c r="BG16" t="s">
        <v>139</v>
      </c>
      <c r="BH16" t="s">
        <v>981</v>
      </c>
      <c r="BI16" t="s">
        <v>983</v>
      </c>
      <c r="BJ16" t="s">
        <v>985</v>
      </c>
      <c r="BK16" t="s">
        <v>41</v>
      </c>
      <c r="BL16" t="s">
        <v>44</v>
      </c>
      <c r="BM16" t="s">
        <v>990</v>
      </c>
      <c r="BN16" t="s">
        <v>228</v>
      </c>
      <c r="BO16" t="s">
        <v>993</v>
      </c>
      <c r="BP16" t="s">
        <v>31</v>
      </c>
      <c r="BQ16" t="s">
        <v>995</v>
      </c>
      <c r="BR16" t="s">
        <v>1279</v>
      </c>
      <c r="BS16" t="s">
        <v>1280</v>
      </c>
      <c r="BT16" t="s">
        <v>1281</v>
      </c>
      <c r="BU16" t="s">
        <v>1282</v>
      </c>
      <c r="BV16" t="s">
        <v>1283</v>
      </c>
      <c r="BW16" t="s">
        <v>1284</v>
      </c>
      <c r="BX16" t="s">
        <v>1298</v>
      </c>
      <c r="BY16" t="s">
        <v>1299</v>
      </c>
      <c r="BZ16" t="s">
        <v>1300</v>
      </c>
      <c r="CA16" t="s">
        <v>1301</v>
      </c>
      <c r="CB16" t="s">
        <v>1000</v>
      </c>
      <c r="CC16" t="s">
        <v>1302</v>
      </c>
      <c r="CD16" t="s">
        <v>1285</v>
      </c>
      <c r="CE16" t="s">
        <v>1286</v>
      </c>
      <c r="CF16" t="s">
        <v>1287</v>
      </c>
      <c r="CG16" t="s">
        <v>1288</v>
      </c>
      <c r="CH16" t="s">
        <v>1289</v>
      </c>
      <c r="CI16" t="s">
        <v>1290</v>
      </c>
      <c r="CJ16" t="s">
        <v>1291</v>
      </c>
      <c r="CK16" t="s">
        <v>1292</v>
      </c>
      <c r="CL16" t="s">
        <v>1293</v>
      </c>
      <c r="CM16" t="s">
        <v>1303</v>
      </c>
      <c r="CN16" t="s">
        <v>1304</v>
      </c>
      <c r="CO16" t="s">
        <v>1305</v>
      </c>
      <c r="CP16" t="s">
        <v>1306</v>
      </c>
      <c r="CQ16" t="s">
        <v>1307</v>
      </c>
      <c r="CR16" t="s">
        <v>1308</v>
      </c>
      <c r="CS16" t="s">
        <v>1309</v>
      </c>
      <c r="CT16" t="s">
        <v>1294</v>
      </c>
      <c r="CU16" t="s">
        <v>1310</v>
      </c>
      <c r="CV16" t="s">
        <v>39</v>
      </c>
      <c r="CW16" t="s">
        <v>531</v>
      </c>
      <c r="CX16" t="s">
        <v>1004</v>
      </c>
      <c r="CY16" t="s">
        <v>1311</v>
      </c>
      <c r="CZ16" t="s">
        <v>411</v>
      </c>
      <c r="DA16" t="s">
        <v>1006</v>
      </c>
      <c r="DB16" t="s">
        <v>1010</v>
      </c>
      <c r="DC16" t="s">
        <v>1312</v>
      </c>
      <c r="DD16" t="s">
        <v>461</v>
      </c>
      <c r="DE16" t="s">
        <v>22</v>
      </c>
      <c r="DF16" t="s">
        <v>1313</v>
      </c>
      <c r="DG16" t="s">
        <v>1314</v>
      </c>
      <c r="DH16" t="s">
        <v>1315</v>
      </c>
      <c r="DI16" t="s">
        <v>1316</v>
      </c>
      <c r="DJ16" t="s">
        <v>1317</v>
      </c>
      <c r="DK16" t="s">
        <v>1318</v>
      </c>
      <c r="DL16" t="s">
        <v>1013</v>
      </c>
      <c r="DM16" t="s">
        <v>1319</v>
      </c>
      <c r="DN16" t="s">
        <v>471</v>
      </c>
      <c r="DO16" t="s">
        <v>1320</v>
      </c>
      <c r="DP16" t="s">
        <v>1321</v>
      </c>
      <c r="DQ16" t="s">
        <v>1015</v>
      </c>
      <c r="DR16" t="s">
        <v>1017</v>
      </c>
      <c r="DS16" t="s">
        <v>1019</v>
      </c>
      <c r="DT16" t="s">
        <v>1295</v>
      </c>
      <c r="DU16" t="s">
        <v>1020</v>
      </c>
      <c r="DV16" t="s">
        <v>473</v>
      </c>
      <c r="DW16" t="s">
        <v>1025</v>
      </c>
      <c r="DX16" t="s">
        <v>1029</v>
      </c>
      <c r="DY16" t="s">
        <v>1322</v>
      </c>
      <c r="DZ16" t="s">
        <v>1323</v>
      </c>
      <c r="EA16" t="s">
        <v>1324</v>
      </c>
      <c r="EB16" t="s">
        <v>1325</v>
      </c>
      <c r="EC16" t="s">
        <v>57</v>
      </c>
      <c r="ED16" t="s">
        <v>58</v>
      </c>
      <c r="EE16" t="s">
        <v>60</v>
      </c>
      <c r="EF16" t="s">
        <v>230</v>
      </c>
      <c r="EG16" t="s">
        <v>1326</v>
      </c>
      <c r="EH16" t="s">
        <v>1327</v>
      </c>
      <c r="EI16" t="s">
        <v>1328</v>
      </c>
      <c r="EJ16" t="s">
        <v>1044</v>
      </c>
      <c r="EK16" t="s">
        <v>1046</v>
      </c>
      <c r="EL16" t="s">
        <v>1329</v>
      </c>
      <c r="EM16" t="s">
        <v>1330</v>
      </c>
      <c r="EN16" t="s">
        <v>1331</v>
      </c>
      <c r="EO16" t="s">
        <v>1048</v>
      </c>
      <c r="EP16" t="s">
        <v>1332</v>
      </c>
      <c r="EQ16" t="s">
        <v>1333</v>
      </c>
      <c r="ER16" t="s">
        <v>1334</v>
      </c>
      <c r="ES16" t="s">
        <v>1335</v>
      </c>
      <c r="ET16" t="s">
        <v>1336</v>
      </c>
      <c r="EU16" t="s">
        <v>1337</v>
      </c>
      <c r="EV16" t="s">
        <v>1051</v>
      </c>
      <c r="EW16" t="s">
        <v>1338</v>
      </c>
      <c r="EX16" t="s">
        <v>1053</v>
      </c>
      <c r="EY16" t="s">
        <v>1057</v>
      </c>
      <c r="EZ16" t="s">
        <v>1060</v>
      </c>
      <c r="FA16" t="s">
        <v>1063</v>
      </c>
      <c r="FB16" t="s">
        <v>1067</v>
      </c>
      <c r="FC16" t="s">
        <v>1070</v>
      </c>
      <c r="FD16" t="s">
        <v>1339</v>
      </c>
      <c r="FE16" t="s">
        <v>1340</v>
      </c>
      <c r="FF16" t="s">
        <v>1341</v>
      </c>
      <c r="FG16" t="s">
        <v>1342</v>
      </c>
      <c r="FH16" t="s">
        <v>1071</v>
      </c>
      <c r="FI16" t="s">
        <v>1073</v>
      </c>
      <c r="FJ16" t="s">
        <v>1075</v>
      </c>
      <c r="FK16" t="s">
        <v>1077</v>
      </c>
      <c r="FL16" t="s">
        <v>1343</v>
      </c>
      <c r="FM16" t="s">
        <v>1344</v>
      </c>
      <c r="FN16" t="s">
        <v>1082</v>
      </c>
      <c r="FO16" t="s">
        <v>1084</v>
      </c>
      <c r="FP16" t="s">
        <v>1086</v>
      </c>
      <c r="FQ16" t="s">
        <v>1345</v>
      </c>
      <c r="FR16" t="s">
        <v>1090</v>
      </c>
      <c r="FS16" t="s">
        <v>1092</v>
      </c>
      <c r="FT16" t="s">
        <v>1095</v>
      </c>
      <c r="FU16" t="s">
        <v>1346</v>
      </c>
      <c r="FV16" t="s">
        <v>1099</v>
      </c>
      <c r="FW16" t="s">
        <v>168</v>
      </c>
      <c r="FX16" t="s">
        <v>1101</v>
      </c>
      <c r="FY16" t="s">
        <v>1347</v>
      </c>
      <c r="FZ16" t="s">
        <v>143</v>
      </c>
      <c r="GA16" t="s">
        <v>147</v>
      </c>
      <c r="GB16" t="s">
        <v>235</v>
      </c>
      <c r="GC16" t="s">
        <v>1107</v>
      </c>
      <c r="GD16" t="s">
        <v>236</v>
      </c>
      <c r="GE16" t="s">
        <v>1348</v>
      </c>
      <c r="GF16" t="s">
        <v>1349</v>
      </c>
      <c r="GG16" t="s">
        <v>1350</v>
      </c>
      <c r="GH16" t="s">
        <v>1351</v>
      </c>
      <c r="GI16" t="s">
        <v>1117</v>
      </c>
      <c r="GJ16" t="s">
        <v>1118</v>
      </c>
      <c r="GK16" t="s">
        <v>1119</v>
      </c>
      <c r="GL16" t="s">
        <v>1352</v>
      </c>
      <c r="GM16" t="s">
        <v>1353</v>
      </c>
      <c r="GN16" t="s">
        <v>1354</v>
      </c>
      <c r="GO16" t="s">
        <v>1123</v>
      </c>
      <c r="GP16" t="s">
        <v>1124</v>
      </c>
      <c r="GQ16" t="s">
        <v>1125</v>
      </c>
      <c r="GR16" t="s">
        <v>1126</v>
      </c>
      <c r="GS16" t="s">
        <v>153</v>
      </c>
      <c r="GT16" t="s">
        <v>1127</v>
      </c>
      <c r="GU16" t="s">
        <v>1360</v>
      </c>
      <c r="GV16" t="s">
        <v>640</v>
      </c>
      <c r="GW16" t="s">
        <v>1361</v>
      </c>
      <c r="GX16" t="s">
        <v>1362</v>
      </c>
      <c r="GY16" t="s">
        <v>1363</v>
      </c>
      <c r="GZ16" t="s">
        <v>1364</v>
      </c>
      <c r="HA16" t="s">
        <v>1365</v>
      </c>
      <c r="HB16" t="s">
        <v>1366</v>
      </c>
      <c r="HC16" t="s">
        <v>1367</v>
      </c>
      <c r="HD16" t="s">
        <v>1368</v>
      </c>
      <c r="HE16" t="s">
        <v>1373</v>
      </c>
      <c r="HF16" t="s">
        <v>1374</v>
      </c>
      <c r="HG16" t="s">
        <v>1375</v>
      </c>
      <c r="HH16" t="s">
        <v>161</v>
      </c>
      <c r="HI16" t="s">
        <v>1104</v>
      </c>
      <c r="HJ16" t="s">
        <v>639</v>
      </c>
      <c r="HK16" t="s">
        <v>1137</v>
      </c>
      <c r="HL16" t="s">
        <v>1139</v>
      </c>
      <c r="HM16" t="s">
        <v>452</v>
      </c>
      <c r="HN16" t="s">
        <v>1142</v>
      </c>
      <c r="HO16" t="s">
        <v>1143</v>
      </c>
      <c r="HP16" t="s">
        <v>1144</v>
      </c>
      <c r="HQ16" t="s">
        <v>1145</v>
      </c>
      <c r="HR16" t="s">
        <v>1147</v>
      </c>
      <c r="HS16" t="s">
        <v>1148</v>
      </c>
      <c r="HT16" t="s">
        <v>1149</v>
      </c>
      <c r="HU16" t="s">
        <v>1150</v>
      </c>
      <c r="HV16" t="s">
        <v>1151</v>
      </c>
      <c r="HW16" t="s">
        <v>1152</v>
      </c>
      <c r="HX16" t="s">
        <v>1153</v>
      </c>
      <c r="HY16" t="s">
        <v>1376</v>
      </c>
      <c r="HZ16" t="s">
        <v>1377</v>
      </c>
      <c r="IA16" t="s">
        <v>1378</v>
      </c>
      <c r="IB16" t="s">
        <v>1160</v>
      </c>
      <c r="IC16" t="s">
        <v>1379</v>
      </c>
      <c r="ID16" t="s">
        <v>1164</v>
      </c>
      <c r="IE16" t="s">
        <v>1380</v>
      </c>
      <c r="IF16" t="s">
        <v>1170</v>
      </c>
      <c r="IG16" t="s">
        <v>1381</v>
      </c>
      <c r="IH16" t="s">
        <v>1174</v>
      </c>
      <c r="II16" t="s">
        <v>1382</v>
      </c>
      <c r="IJ16" t="s">
        <v>1178</v>
      </c>
      <c r="IK16" t="s">
        <v>1383</v>
      </c>
      <c r="IL16" t="s">
        <v>1186</v>
      </c>
      <c r="IM16" t="s">
        <v>1384</v>
      </c>
      <c r="IN16" t="s">
        <v>1192</v>
      </c>
      <c r="IO16" t="s">
        <v>1385</v>
      </c>
      <c r="IP16" t="s">
        <v>1196</v>
      </c>
      <c r="IQ16" t="s">
        <v>1386</v>
      </c>
      <c r="IR16" t="s">
        <v>1200</v>
      </c>
      <c r="IS16" t="s">
        <v>1387</v>
      </c>
      <c r="IT16" t="s">
        <v>1204</v>
      </c>
      <c r="IU16" t="s">
        <v>1389</v>
      </c>
      <c r="IV16" t="s">
        <v>1211</v>
      </c>
      <c r="IW16" t="s">
        <v>1213</v>
      </c>
      <c r="IX16" t="s">
        <v>1215</v>
      </c>
      <c r="IY16" t="s">
        <v>1217</v>
      </c>
      <c r="IZ16" t="s">
        <v>1219</v>
      </c>
      <c r="JA16" t="s">
        <v>1221</v>
      </c>
      <c r="JB16" t="s">
        <v>237</v>
      </c>
      <c r="JC16" t="s">
        <v>1390</v>
      </c>
      <c r="JD16" t="s">
        <v>1391</v>
      </c>
      <c r="JE16" t="s">
        <v>1392</v>
      </c>
      <c r="JF16" t="s">
        <v>1393</v>
      </c>
      <c r="JG16" t="s">
        <v>223</v>
      </c>
      <c r="JH16" t="s">
        <v>55</v>
      </c>
      <c r="JI16" t="s">
        <v>240</v>
      </c>
      <c r="JJ16" t="s">
        <v>182</v>
      </c>
      <c r="JK16" t="s">
        <v>1239</v>
      </c>
      <c r="JL16" t="s">
        <v>1241</v>
      </c>
      <c r="JM16" t="s">
        <v>1243</v>
      </c>
      <c r="JN16" t="s">
        <v>1245</v>
      </c>
      <c r="JO16" t="s">
        <v>184</v>
      </c>
      <c r="JP16" t="s">
        <v>1248</v>
      </c>
      <c r="JQ16" t="s">
        <v>1128</v>
      </c>
      <c r="JR16" t="s">
        <v>1129</v>
      </c>
      <c r="JS16" t="s">
        <v>1355</v>
      </c>
      <c r="JT16" t="s">
        <v>1356</v>
      </c>
      <c r="JU16" t="s">
        <v>1132</v>
      </c>
      <c r="JV16" t="s">
        <v>1357</v>
      </c>
      <c r="JW16" t="s">
        <v>1358</v>
      </c>
      <c r="JX16" t="s">
        <v>1135</v>
      </c>
      <c r="JY16" t="s">
        <v>1359</v>
      </c>
      <c r="JZ16" t="s">
        <v>1369</v>
      </c>
      <c r="KA16" t="s">
        <v>1370</v>
      </c>
      <c r="KB16" t="s">
        <v>1394</v>
      </c>
      <c r="KC16" t="s">
        <v>1372</v>
      </c>
      <c r="KD16" t="s">
        <v>1395</v>
      </c>
      <c r="KE16" t="s">
        <v>1182</v>
      </c>
      <c r="KF16" t="s">
        <v>1388</v>
      </c>
      <c r="KG16" t="s">
        <v>1208</v>
      </c>
      <c r="KH16" t="s">
        <v>232</v>
      </c>
      <c r="KI16" t="s">
        <v>1252</v>
      </c>
      <c r="KJ16" t="s">
        <v>27</v>
      </c>
      <c r="KK16" t="s">
        <v>74</v>
      </c>
      <c r="KL16" t="s">
        <v>1255</v>
      </c>
      <c r="KM16" t="s">
        <v>1257</v>
      </c>
      <c r="KN16" t="s">
        <v>1259</v>
      </c>
      <c r="KO16" t="s">
        <v>1261</v>
      </c>
      <c r="KP16" t="s">
        <v>78</v>
      </c>
      <c r="KQ16" t="s">
        <v>117</v>
      </c>
      <c r="KR16" t="s">
        <v>1296</v>
      </c>
      <c r="KS16" t="s">
        <v>124</v>
      </c>
      <c r="KT16" t="s">
        <v>126</v>
      </c>
      <c r="KU16" t="s">
        <v>128</v>
      </c>
      <c r="KV16" t="s">
        <v>131</v>
      </c>
      <c r="KW16" t="s">
        <v>133</v>
      </c>
      <c r="KX16" t="s">
        <v>136</v>
      </c>
      <c r="KY16" t="s">
        <v>1270</v>
      </c>
      <c r="KZ16" t="s">
        <v>1272</v>
      </c>
      <c r="LA16" t="s">
        <v>1274</v>
      </c>
      <c r="LB16" t="s">
        <v>1276</v>
      </c>
    </row>
    <row r="17" spans="1:56" x14ac:dyDescent="0.3">
      <c r="A17" t="s">
        <v>1000</v>
      </c>
      <c r="B17" t="s">
        <v>1001</v>
      </c>
      <c r="C17" t="s">
        <v>1002</v>
      </c>
      <c r="D17" t="s">
        <v>275</v>
      </c>
      <c r="E17" t="s">
        <v>1000</v>
      </c>
      <c r="F17">
        <v>185297</v>
      </c>
      <c r="G17">
        <v>42767</v>
      </c>
      <c r="H17" s="24">
        <v>23.08</v>
      </c>
      <c r="I17">
        <v>142530</v>
      </c>
      <c r="J17">
        <v>76.92</v>
      </c>
      <c r="K17" t="str">
        <f t="shared" si="3"/>
        <v>ca_title</v>
      </c>
      <c r="P17" t="s">
        <v>1281</v>
      </c>
      <c r="Q17">
        <v>224852</v>
      </c>
      <c r="R17" s="14">
        <v>212943</v>
      </c>
      <c r="S17" s="24">
        <v>94.7</v>
      </c>
      <c r="T17">
        <v>11909</v>
      </c>
      <c r="U17">
        <v>5.2960000000000003</v>
      </c>
      <c r="W17" t="e">
        <f t="shared" si="4"/>
        <v>#N/A</v>
      </c>
      <c r="X17" t="e">
        <f t="shared" si="0"/>
        <v>#N/A</v>
      </c>
      <c r="Y17" t="e">
        <f t="shared" si="0"/>
        <v>#N/A</v>
      </c>
      <c r="Z17" s="10" t="e">
        <f t="shared" si="0"/>
        <v>#N/A</v>
      </c>
      <c r="AA17" t="e">
        <f t="shared" si="0"/>
        <v>#N/A</v>
      </c>
      <c r="AB17" t="e">
        <f t="shared" si="0"/>
        <v>#N/A</v>
      </c>
      <c r="AD17" t="str">
        <f t="shared" si="6"/>
        <v>w2_name</v>
      </c>
      <c r="AE17">
        <f t="shared" si="6"/>
        <v>224852</v>
      </c>
      <c r="AF17">
        <f t="shared" si="6"/>
        <v>212943</v>
      </c>
      <c r="AG17" s="10">
        <f t="shared" si="6"/>
        <v>94.7</v>
      </c>
      <c r="AH17">
        <f t="shared" si="6"/>
        <v>11909</v>
      </c>
      <c r="AI17">
        <f t="shared" si="6"/>
        <v>5.2960000000000003</v>
      </c>
      <c r="AK17" t="str">
        <f t="shared" si="5"/>
        <v>w2_name</v>
      </c>
      <c r="AL17">
        <f t="shared" si="2"/>
        <v>224852</v>
      </c>
      <c r="AM17">
        <f t="shared" si="2"/>
        <v>212943</v>
      </c>
      <c r="AN17" s="10">
        <f t="shared" si="2"/>
        <v>94.7</v>
      </c>
      <c r="AO17">
        <f t="shared" si="2"/>
        <v>11909</v>
      </c>
      <c r="AP17">
        <f t="shared" si="2"/>
        <v>5.2960000000000003</v>
      </c>
      <c r="AR17" t="s">
        <v>1281</v>
      </c>
      <c r="AS17">
        <v>224852</v>
      </c>
      <c r="AT17">
        <v>212943</v>
      </c>
      <c r="AU17">
        <v>94.7</v>
      </c>
      <c r="AV17">
        <v>11909</v>
      </c>
      <c r="AW17">
        <v>5.2960000000000003</v>
      </c>
      <c r="AY17" t="s">
        <v>1281</v>
      </c>
      <c r="AZ17">
        <v>224852</v>
      </c>
      <c r="BA17">
        <v>212943</v>
      </c>
      <c r="BB17">
        <v>94.7</v>
      </c>
      <c r="BC17">
        <v>11909</v>
      </c>
      <c r="BD17">
        <v>5.2960000000000003</v>
      </c>
    </row>
    <row r="18" spans="1:56" x14ac:dyDescent="0.3">
      <c r="A18" t="s">
        <v>39</v>
      </c>
      <c r="B18" t="s">
        <v>81</v>
      </c>
      <c r="C18" t="s">
        <v>29</v>
      </c>
      <c r="D18" t="s">
        <v>1003</v>
      </c>
      <c r="E18" t="s">
        <v>39</v>
      </c>
      <c r="F18">
        <v>185297</v>
      </c>
      <c r="G18">
        <v>53437</v>
      </c>
      <c r="H18" s="24">
        <v>28.84</v>
      </c>
      <c r="I18">
        <v>131860</v>
      </c>
      <c r="J18">
        <v>71.16</v>
      </c>
      <c r="K18" t="str">
        <f t="shared" si="3"/>
        <v>anb_country</v>
      </c>
      <c r="P18" t="s">
        <v>1282</v>
      </c>
      <c r="Q18">
        <v>224852</v>
      </c>
      <c r="R18" s="14">
        <v>212943</v>
      </c>
      <c r="S18" s="24">
        <v>94.7</v>
      </c>
      <c r="T18">
        <v>11909</v>
      </c>
      <c r="U18">
        <v>5.2960000000000003</v>
      </c>
      <c r="W18" t="e">
        <f t="shared" si="4"/>
        <v>#N/A</v>
      </c>
      <c r="X18" t="e">
        <f t="shared" si="0"/>
        <v>#N/A</v>
      </c>
      <c r="Y18" t="e">
        <f t="shared" si="0"/>
        <v>#N/A</v>
      </c>
      <c r="Z18" s="10" t="e">
        <f t="shared" si="0"/>
        <v>#N/A</v>
      </c>
      <c r="AA18" t="e">
        <f t="shared" si="0"/>
        <v>#N/A</v>
      </c>
      <c r="AB18" t="e">
        <f t="shared" si="0"/>
        <v>#N/A</v>
      </c>
      <c r="AD18" t="str">
        <f t="shared" si="6"/>
        <v>w2_country</v>
      </c>
      <c r="AE18">
        <f t="shared" si="6"/>
        <v>224852</v>
      </c>
      <c r="AF18">
        <f t="shared" si="6"/>
        <v>212943</v>
      </c>
      <c r="AG18" s="10">
        <f t="shared" si="6"/>
        <v>94.7</v>
      </c>
      <c r="AH18">
        <f t="shared" si="6"/>
        <v>11909</v>
      </c>
      <c r="AI18">
        <f t="shared" si="6"/>
        <v>5.2960000000000003</v>
      </c>
      <c r="AK18" t="str">
        <f t="shared" si="5"/>
        <v>w2_country</v>
      </c>
      <c r="AL18">
        <f t="shared" si="2"/>
        <v>224852</v>
      </c>
      <c r="AM18">
        <f t="shared" si="2"/>
        <v>212943</v>
      </c>
      <c r="AN18" s="10">
        <f t="shared" si="2"/>
        <v>94.7</v>
      </c>
      <c r="AO18">
        <f t="shared" si="2"/>
        <v>11909</v>
      </c>
      <c r="AP18">
        <f t="shared" si="2"/>
        <v>5.2960000000000003</v>
      </c>
      <c r="AR18" t="s">
        <v>1282</v>
      </c>
      <c r="AS18">
        <v>224852</v>
      </c>
      <c r="AT18">
        <v>212943</v>
      </c>
      <c r="AU18">
        <v>94.7</v>
      </c>
      <c r="AV18">
        <v>11909</v>
      </c>
      <c r="AW18">
        <v>5.2960000000000003</v>
      </c>
      <c r="AY18" t="s">
        <v>1282</v>
      </c>
      <c r="AZ18">
        <v>224852</v>
      </c>
      <c r="BA18">
        <v>212943</v>
      </c>
      <c r="BB18">
        <v>94.7</v>
      </c>
      <c r="BC18">
        <v>11909</v>
      </c>
      <c r="BD18">
        <v>5.2960000000000003</v>
      </c>
    </row>
    <row r="19" spans="1:56" x14ac:dyDescent="0.3">
      <c r="A19" t="s">
        <v>1004</v>
      </c>
      <c r="B19" t="s">
        <v>505</v>
      </c>
      <c r="C19" t="s">
        <v>506</v>
      </c>
      <c r="D19" t="s">
        <v>1005</v>
      </c>
      <c r="E19" t="s">
        <v>1004</v>
      </c>
      <c r="F19">
        <v>185297</v>
      </c>
      <c r="G19">
        <v>53437</v>
      </c>
      <c r="H19" s="24">
        <v>28.84</v>
      </c>
      <c r="I19">
        <v>131860</v>
      </c>
      <c r="J19">
        <v>71.16</v>
      </c>
      <c r="K19" t="str">
        <f t="shared" si="3"/>
        <v>pr_region</v>
      </c>
      <c r="P19" t="s">
        <v>1283</v>
      </c>
      <c r="Q19">
        <v>224852</v>
      </c>
      <c r="R19" s="14">
        <v>221981</v>
      </c>
      <c r="S19" s="24">
        <v>98.72</v>
      </c>
      <c r="T19">
        <v>2871</v>
      </c>
      <c r="U19">
        <v>1.2769999999999999</v>
      </c>
      <c r="W19" t="e">
        <f t="shared" si="4"/>
        <v>#N/A</v>
      </c>
      <c r="X19" t="e">
        <f t="shared" si="0"/>
        <v>#N/A</v>
      </c>
      <c r="Y19" t="e">
        <f t="shared" si="0"/>
        <v>#N/A</v>
      </c>
      <c r="Z19" s="10" t="e">
        <f t="shared" si="0"/>
        <v>#N/A</v>
      </c>
      <c r="AA19" t="e">
        <f t="shared" si="0"/>
        <v>#N/A</v>
      </c>
      <c r="AB19" t="e">
        <f t="shared" si="0"/>
        <v>#N/A</v>
      </c>
      <c r="AD19" t="str">
        <f t="shared" si="6"/>
        <v>w3_name</v>
      </c>
      <c r="AE19">
        <f t="shared" si="6"/>
        <v>224852</v>
      </c>
      <c r="AF19">
        <f t="shared" si="6"/>
        <v>221981</v>
      </c>
      <c r="AG19" s="10">
        <f t="shared" si="6"/>
        <v>98.72</v>
      </c>
      <c r="AH19">
        <f t="shared" si="6"/>
        <v>2871</v>
      </c>
      <c r="AI19">
        <f t="shared" si="6"/>
        <v>1.2769999999999999</v>
      </c>
      <c r="AK19" t="str">
        <f t="shared" si="5"/>
        <v>w3_name</v>
      </c>
      <c r="AL19">
        <f t="shared" si="2"/>
        <v>224852</v>
      </c>
      <c r="AM19">
        <f t="shared" si="2"/>
        <v>221981</v>
      </c>
      <c r="AN19" s="10">
        <f t="shared" si="2"/>
        <v>98.72</v>
      </c>
      <c r="AO19">
        <f t="shared" si="2"/>
        <v>2871</v>
      </c>
      <c r="AP19">
        <f t="shared" si="2"/>
        <v>1.2769999999999999</v>
      </c>
      <c r="AR19" t="s">
        <v>1283</v>
      </c>
      <c r="AS19">
        <v>224852</v>
      </c>
      <c r="AT19">
        <v>221981</v>
      </c>
      <c r="AU19">
        <v>98.72</v>
      </c>
      <c r="AV19">
        <v>2871</v>
      </c>
      <c r="AW19">
        <v>1.2769999999999999</v>
      </c>
      <c r="AY19" t="s">
        <v>1283</v>
      </c>
      <c r="AZ19">
        <v>224852</v>
      </c>
      <c r="BA19">
        <v>221981</v>
      </c>
      <c r="BB19">
        <v>98.72</v>
      </c>
      <c r="BC19">
        <v>2871</v>
      </c>
      <c r="BD19">
        <v>1.2769999999999999</v>
      </c>
    </row>
    <row r="20" spans="1:56" x14ac:dyDescent="0.3">
      <c r="A20" t="s">
        <v>1006</v>
      </c>
      <c r="B20" t="s">
        <v>1007</v>
      </c>
      <c r="C20" t="s">
        <v>1008</v>
      </c>
      <c r="D20" t="s">
        <v>1009</v>
      </c>
      <c r="E20" t="s">
        <v>1006</v>
      </c>
      <c r="F20">
        <v>185297</v>
      </c>
      <c r="G20">
        <v>53442</v>
      </c>
      <c r="H20" s="24">
        <v>28.84</v>
      </c>
      <c r="I20">
        <v>131855</v>
      </c>
      <c r="J20">
        <v>71.16</v>
      </c>
      <c r="K20" t="str">
        <f t="shared" si="3"/>
        <v>ca_description</v>
      </c>
      <c r="P20" t="s">
        <v>1284</v>
      </c>
      <c r="Q20">
        <v>224852</v>
      </c>
      <c r="R20" s="14">
        <v>221981</v>
      </c>
      <c r="S20" s="24">
        <v>98.72</v>
      </c>
      <c r="T20">
        <v>2871</v>
      </c>
      <c r="U20">
        <v>1.2769999999999999</v>
      </c>
      <c r="W20" t="e">
        <f t="shared" si="4"/>
        <v>#N/A</v>
      </c>
      <c r="X20" t="e">
        <f t="shared" si="4"/>
        <v>#N/A</v>
      </c>
      <c r="Y20" t="e">
        <f t="shared" si="4"/>
        <v>#N/A</v>
      </c>
      <c r="Z20" s="10" t="e">
        <f t="shared" si="4"/>
        <v>#N/A</v>
      </c>
      <c r="AA20" t="e">
        <f t="shared" si="4"/>
        <v>#N/A</v>
      </c>
      <c r="AB20" t="e">
        <f t="shared" si="4"/>
        <v>#N/A</v>
      </c>
      <c r="AD20" t="str">
        <f t="shared" si="6"/>
        <v>w3_country</v>
      </c>
      <c r="AE20">
        <f t="shared" si="6"/>
        <v>224852</v>
      </c>
      <c r="AF20">
        <f t="shared" si="6"/>
        <v>221981</v>
      </c>
      <c r="AG20" s="10">
        <f t="shared" si="6"/>
        <v>98.72</v>
      </c>
      <c r="AH20">
        <f t="shared" si="6"/>
        <v>2871</v>
      </c>
      <c r="AI20">
        <f t="shared" si="6"/>
        <v>1.2769999999999999</v>
      </c>
      <c r="AK20" t="str">
        <f t="shared" si="5"/>
        <v>w3_country</v>
      </c>
      <c r="AL20">
        <f t="shared" si="5"/>
        <v>224852</v>
      </c>
      <c r="AM20">
        <f t="shared" si="5"/>
        <v>221981</v>
      </c>
      <c r="AN20" s="10">
        <f t="shared" si="5"/>
        <v>98.72</v>
      </c>
      <c r="AO20">
        <f t="shared" si="5"/>
        <v>2871</v>
      </c>
      <c r="AP20">
        <f t="shared" si="5"/>
        <v>1.2769999999999999</v>
      </c>
      <c r="AR20" t="s">
        <v>1284</v>
      </c>
      <c r="AS20">
        <v>224852</v>
      </c>
      <c r="AT20">
        <v>221981</v>
      </c>
      <c r="AU20">
        <v>98.72</v>
      </c>
      <c r="AV20">
        <v>2871</v>
      </c>
      <c r="AW20">
        <v>1.2769999999999999</v>
      </c>
      <c r="AY20" t="s">
        <v>1284</v>
      </c>
      <c r="AZ20">
        <v>224852</v>
      </c>
      <c r="BA20">
        <v>221981</v>
      </c>
      <c r="BB20">
        <v>98.72</v>
      </c>
      <c r="BC20">
        <v>2871</v>
      </c>
      <c r="BD20">
        <v>1.2769999999999999</v>
      </c>
    </row>
    <row r="21" spans="1:56" x14ac:dyDescent="0.3">
      <c r="A21" t="s">
        <v>1010</v>
      </c>
      <c r="B21" t="s">
        <v>162</v>
      </c>
      <c r="C21" t="s">
        <v>62</v>
      </c>
      <c r="D21" t="s">
        <v>1011</v>
      </c>
      <c r="E21" t="s">
        <v>1010</v>
      </c>
      <c r="F21">
        <v>185297</v>
      </c>
      <c r="G21">
        <v>53437</v>
      </c>
      <c r="H21" s="24">
        <v>28.84</v>
      </c>
      <c r="I21">
        <v>131860</v>
      </c>
      <c r="J21">
        <v>71.16</v>
      </c>
      <c r="K21" t="str">
        <f t="shared" si="3"/>
        <v>ca_fiscalyear</v>
      </c>
      <c r="P21" s="21" t="s">
        <v>1298</v>
      </c>
      <c r="Q21" s="21">
        <v>224852</v>
      </c>
      <c r="R21" s="21">
        <v>224852</v>
      </c>
      <c r="S21" s="22">
        <v>100</v>
      </c>
      <c r="T21" s="21">
        <v>0</v>
      </c>
      <c r="U21" s="21">
        <v>0</v>
      </c>
      <c r="V21" t="s">
        <v>1397</v>
      </c>
      <c r="W21" t="e">
        <f t="shared" si="4"/>
        <v>#N/A</v>
      </c>
      <c r="X21" t="e">
        <f t="shared" si="4"/>
        <v>#N/A</v>
      </c>
      <c r="Y21" t="e">
        <f t="shared" si="4"/>
        <v>#N/A</v>
      </c>
      <c r="Z21" s="10" t="e">
        <f t="shared" si="4"/>
        <v>#N/A</v>
      </c>
      <c r="AA21" t="e">
        <f t="shared" si="4"/>
        <v>#N/A</v>
      </c>
      <c r="AB21" t="e">
        <f t="shared" si="4"/>
        <v>#N/A</v>
      </c>
      <c r="AD21" t="str">
        <f t="shared" si="6"/>
        <v>c_projectborrowercountry</v>
      </c>
      <c r="AE21">
        <f t="shared" si="6"/>
        <v>224852</v>
      </c>
      <c r="AF21">
        <f t="shared" si="6"/>
        <v>224852</v>
      </c>
      <c r="AG21" s="10">
        <f t="shared" si="6"/>
        <v>100</v>
      </c>
      <c r="AH21">
        <f t="shared" si="6"/>
        <v>0</v>
      </c>
      <c r="AI21">
        <f t="shared" si="6"/>
        <v>0</v>
      </c>
      <c r="AK21" t="str">
        <f t="shared" si="5"/>
        <v>c_projectborrowercountry</v>
      </c>
      <c r="AL21">
        <f t="shared" si="5"/>
        <v>224852</v>
      </c>
      <c r="AM21">
        <f t="shared" si="5"/>
        <v>224852</v>
      </c>
      <c r="AN21" s="10">
        <f t="shared" si="5"/>
        <v>100</v>
      </c>
      <c r="AO21">
        <f t="shared" si="5"/>
        <v>0</v>
      </c>
      <c r="AP21">
        <f t="shared" si="5"/>
        <v>0</v>
      </c>
      <c r="AR21" t="s">
        <v>1298</v>
      </c>
      <c r="AS21">
        <v>224852</v>
      </c>
      <c r="AT21">
        <v>224852</v>
      </c>
      <c r="AU21">
        <v>100</v>
      </c>
      <c r="AV21">
        <v>0</v>
      </c>
      <c r="AW21">
        <v>0</v>
      </c>
      <c r="AY21" t="s">
        <v>1298</v>
      </c>
      <c r="AZ21">
        <v>224852</v>
      </c>
      <c r="BA21">
        <v>224852</v>
      </c>
      <c r="BB21">
        <v>100</v>
      </c>
      <c r="BC21">
        <v>0</v>
      </c>
      <c r="BD21">
        <v>0</v>
      </c>
    </row>
    <row r="22" spans="1:56" x14ac:dyDescent="0.3">
      <c r="A22" t="s">
        <v>22</v>
      </c>
      <c r="B22" t="s">
        <v>492</v>
      </c>
      <c r="C22" t="s">
        <v>29</v>
      </c>
      <c r="D22" t="s">
        <v>1012</v>
      </c>
      <c r="E22" t="s">
        <v>22</v>
      </c>
      <c r="F22">
        <v>185297</v>
      </c>
      <c r="G22">
        <v>34850</v>
      </c>
      <c r="H22" s="24">
        <v>18.809999999999999</v>
      </c>
      <c r="I22">
        <v>150447</v>
      </c>
      <c r="J22">
        <v>81.19</v>
      </c>
      <c r="K22" t="str">
        <f t="shared" si="3"/>
        <v>ca_supplytype</v>
      </c>
      <c r="P22" s="21" t="s">
        <v>1299</v>
      </c>
      <c r="Q22" s="21">
        <v>224852</v>
      </c>
      <c r="R22" s="21">
        <v>224852</v>
      </c>
      <c r="S22" s="22">
        <v>100</v>
      </c>
      <c r="T22" s="21">
        <v>0</v>
      </c>
      <c r="U22" s="21">
        <v>0</v>
      </c>
      <c r="W22" t="e">
        <f t="shared" si="4"/>
        <v>#N/A</v>
      </c>
      <c r="X22" t="e">
        <f t="shared" si="4"/>
        <v>#N/A</v>
      </c>
      <c r="Y22" t="e">
        <f t="shared" si="4"/>
        <v>#N/A</v>
      </c>
      <c r="Z22" s="10" t="e">
        <f t="shared" si="4"/>
        <v>#N/A</v>
      </c>
      <c r="AA22" t="e">
        <f t="shared" si="4"/>
        <v>#N/A</v>
      </c>
      <c r="AB22" t="e">
        <f t="shared" si="4"/>
        <v>#N/A</v>
      </c>
      <c r="AD22" t="str">
        <f t="shared" si="6"/>
        <v>c_projectregion</v>
      </c>
      <c r="AE22">
        <f t="shared" si="6"/>
        <v>224852</v>
      </c>
      <c r="AF22">
        <f t="shared" si="6"/>
        <v>224852</v>
      </c>
      <c r="AG22" s="10">
        <f t="shared" si="6"/>
        <v>100</v>
      </c>
      <c r="AH22">
        <f t="shared" si="6"/>
        <v>0</v>
      </c>
      <c r="AI22">
        <f t="shared" si="6"/>
        <v>0</v>
      </c>
      <c r="AK22" t="str">
        <f t="shared" si="5"/>
        <v>c_projectregion</v>
      </c>
      <c r="AL22">
        <f t="shared" si="5"/>
        <v>224852</v>
      </c>
      <c r="AM22">
        <f t="shared" si="5"/>
        <v>224852</v>
      </c>
      <c r="AN22" s="10">
        <f t="shared" si="5"/>
        <v>100</v>
      </c>
      <c r="AO22">
        <f t="shared" si="5"/>
        <v>0</v>
      </c>
      <c r="AP22">
        <f t="shared" si="5"/>
        <v>0</v>
      </c>
      <c r="AR22" t="s">
        <v>1299</v>
      </c>
      <c r="AS22">
        <v>224852</v>
      </c>
      <c r="AT22">
        <v>224852</v>
      </c>
      <c r="AU22">
        <v>100</v>
      </c>
      <c r="AV22">
        <v>0</v>
      </c>
      <c r="AW22">
        <v>0</v>
      </c>
      <c r="AY22" t="s">
        <v>1299</v>
      </c>
      <c r="AZ22">
        <v>224852</v>
      </c>
      <c r="BA22">
        <v>224852</v>
      </c>
      <c r="BB22">
        <v>100</v>
      </c>
      <c r="BC22">
        <v>0</v>
      </c>
      <c r="BD22">
        <v>0</v>
      </c>
    </row>
    <row r="23" spans="1:56" x14ac:dyDescent="0.3">
      <c r="A23" t="s">
        <v>1013</v>
      </c>
      <c r="B23" t="s">
        <v>88</v>
      </c>
      <c r="C23" t="s">
        <v>89</v>
      </c>
      <c r="D23" t="s">
        <v>1014</v>
      </c>
      <c r="E23" t="s">
        <v>1013</v>
      </c>
      <c r="F23">
        <v>185297</v>
      </c>
      <c r="G23">
        <v>53501</v>
      </c>
      <c r="H23" s="24">
        <v>28.87</v>
      </c>
      <c r="I23">
        <v>131796</v>
      </c>
      <c r="J23">
        <v>71.13</v>
      </c>
      <c r="K23" t="str">
        <f t="shared" si="3"/>
        <v>ca_sector</v>
      </c>
      <c r="P23" s="21" t="s">
        <v>1300</v>
      </c>
      <c r="Q23" s="21">
        <v>224852</v>
      </c>
      <c r="R23" s="21">
        <v>224852</v>
      </c>
      <c r="S23" s="22">
        <v>100</v>
      </c>
      <c r="T23" s="21">
        <v>0</v>
      </c>
      <c r="U23" s="21">
        <v>0</v>
      </c>
      <c r="W23" t="e">
        <f t="shared" si="4"/>
        <v>#N/A</v>
      </c>
      <c r="X23" t="e">
        <f t="shared" si="4"/>
        <v>#N/A</v>
      </c>
      <c r="Y23" t="e">
        <f t="shared" si="4"/>
        <v>#N/A</v>
      </c>
      <c r="Z23" s="10" t="e">
        <f t="shared" si="4"/>
        <v>#N/A</v>
      </c>
      <c r="AA23" t="e">
        <f t="shared" si="4"/>
        <v>#N/A</v>
      </c>
      <c r="AB23" t="e">
        <f t="shared" si="4"/>
        <v>#N/A</v>
      </c>
      <c r="AD23" t="str">
        <f t="shared" si="6"/>
        <v>c_projectproductline</v>
      </c>
      <c r="AE23">
        <f t="shared" si="6"/>
        <v>224852</v>
      </c>
      <c r="AF23">
        <f t="shared" si="6"/>
        <v>224852</v>
      </c>
      <c r="AG23" s="10">
        <f t="shared" si="6"/>
        <v>100</v>
      </c>
      <c r="AH23">
        <f t="shared" si="6"/>
        <v>0</v>
      </c>
      <c r="AI23">
        <f t="shared" si="6"/>
        <v>0</v>
      </c>
      <c r="AK23" t="str">
        <f t="shared" si="5"/>
        <v>c_projectproductline</v>
      </c>
      <c r="AL23">
        <f t="shared" si="5"/>
        <v>224852</v>
      </c>
      <c r="AM23">
        <f t="shared" si="5"/>
        <v>224852</v>
      </c>
      <c r="AN23" s="10">
        <f t="shared" si="5"/>
        <v>100</v>
      </c>
      <c r="AO23">
        <f t="shared" si="5"/>
        <v>0</v>
      </c>
      <c r="AP23">
        <f t="shared" si="5"/>
        <v>0</v>
      </c>
      <c r="AR23" t="s">
        <v>1300</v>
      </c>
      <c r="AS23">
        <v>224852</v>
      </c>
      <c r="AT23">
        <v>224852</v>
      </c>
      <c r="AU23">
        <v>100</v>
      </c>
      <c r="AV23">
        <v>0</v>
      </c>
      <c r="AW23">
        <v>0</v>
      </c>
      <c r="AY23" t="s">
        <v>1300</v>
      </c>
      <c r="AZ23">
        <v>224852</v>
      </c>
      <c r="BA23">
        <v>224852</v>
      </c>
      <c r="BB23">
        <v>100</v>
      </c>
      <c r="BC23">
        <v>0</v>
      </c>
      <c r="BD23">
        <v>0</v>
      </c>
    </row>
    <row r="24" spans="1:56" x14ac:dyDescent="0.3">
      <c r="A24" t="s">
        <v>1015</v>
      </c>
      <c r="B24" t="s">
        <v>23</v>
      </c>
      <c r="C24" t="s">
        <v>49</v>
      </c>
      <c r="D24" t="s">
        <v>1016</v>
      </c>
      <c r="E24" t="s">
        <v>1015</v>
      </c>
      <c r="F24">
        <v>185297</v>
      </c>
      <c r="G24">
        <v>53437</v>
      </c>
      <c r="H24" s="24">
        <v>28.84</v>
      </c>
      <c r="I24">
        <v>131860</v>
      </c>
      <c r="J24">
        <v>71.16</v>
      </c>
      <c r="K24" t="str">
        <f t="shared" si="3"/>
        <v>lot_id</v>
      </c>
      <c r="P24" s="21" t="s">
        <v>1301</v>
      </c>
      <c r="Q24" s="21">
        <v>224852</v>
      </c>
      <c r="R24" s="21">
        <v>224852</v>
      </c>
      <c r="S24" s="22">
        <v>100</v>
      </c>
      <c r="T24" s="21">
        <v>0</v>
      </c>
      <c r="U24" s="21">
        <v>0</v>
      </c>
      <c r="W24" t="e">
        <f t="shared" si="4"/>
        <v>#N/A</v>
      </c>
      <c r="X24" t="e">
        <f t="shared" si="4"/>
        <v>#N/A</v>
      </c>
      <c r="Y24" t="e">
        <f t="shared" si="4"/>
        <v>#N/A</v>
      </c>
      <c r="Z24" s="10" t="e">
        <f t="shared" si="4"/>
        <v>#N/A</v>
      </c>
      <c r="AA24" t="e">
        <f t="shared" si="4"/>
        <v>#N/A</v>
      </c>
      <c r="AB24" t="e">
        <f t="shared" si="4"/>
        <v>#N/A</v>
      </c>
      <c r="AD24" t="str">
        <f t="shared" ref="AD24:AI33" si="7">VLOOKUP($P24,$AR$4:$AW$257,AD$3,FALSE)</f>
        <v>c_biddeadline</v>
      </c>
      <c r="AE24">
        <f t="shared" si="7"/>
        <v>224852</v>
      </c>
      <c r="AF24">
        <f t="shared" si="7"/>
        <v>224852</v>
      </c>
      <c r="AG24" s="10">
        <f t="shared" si="7"/>
        <v>100</v>
      </c>
      <c r="AH24">
        <f t="shared" si="7"/>
        <v>0</v>
      </c>
      <c r="AI24">
        <f t="shared" si="7"/>
        <v>0</v>
      </c>
      <c r="AK24" t="str">
        <f t="shared" si="5"/>
        <v>c_biddeadline</v>
      </c>
      <c r="AL24">
        <f t="shared" si="5"/>
        <v>224852</v>
      </c>
      <c r="AM24">
        <f t="shared" si="5"/>
        <v>224852</v>
      </c>
      <c r="AN24" s="10">
        <f t="shared" si="5"/>
        <v>100</v>
      </c>
      <c r="AO24">
        <f t="shared" si="5"/>
        <v>0</v>
      </c>
      <c r="AP24">
        <f t="shared" si="5"/>
        <v>0</v>
      </c>
      <c r="AR24" t="s">
        <v>1301</v>
      </c>
      <c r="AS24">
        <v>224852</v>
      </c>
      <c r="AT24">
        <v>224852</v>
      </c>
      <c r="AU24">
        <v>100</v>
      </c>
      <c r="AV24">
        <v>0</v>
      </c>
      <c r="AW24">
        <v>0</v>
      </c>
      <c r="AY24" t="s">
        <v>1301</v>
      </c>
      <c r="AZ24">
        <v>224852</v>
      </c>
      <c r="BA24">
        <v>224852</v>
      </c>
      <c r="BB24">
        <v>100</v>
      </c>
      <c r="BC24">
        <v>0</v>
      </c>
      <c r="BD24">
        <v>0</v>
      </c>
    </row>
    <row r="25" spans="1:56" x14ac:dyDescent="0.3">
      <c r="A25" t="s">
        <v>1017</v>
      </c>
      <c r="B25" t="s">
        <v>23</v>
      </c>
      <c r="C25" t="s">
        <v>49</v>
      </c>
      <c r="D25" t="s">
        <v>1018</v>
      </c>
      <c r="E25" t="s">
        <v>1017</v>
      </c>
      <c r="F25">
        <v>185297</v>
      </c>
      <c r="G25">
        <v>53437</v>
      </c>
      <c r="H25" s="24">
        <v>28.84</v>
      </c>
      <c r="I25">
        <v>131860</v>
      </c>
      <c r="J25">
        <v>71.16</v>
      </c>
      <c r="K25" t="str">
        <f t="shared" si="3"/>
        <v>ca_nr_lot</v>
      </c>
      <c r="P25" t="s">
        <v>1000</v>
      </c>
      <c r="Q25">
        <v>224852</v>
      </c>
      <c r="R25" s="14">
        <v>59187</v>
      </c>
      <c r="S25" s="24">
        <v>26.32</v>
      </c>
      <c r="T25">
        <v>165665</v>
      </c>
      <c r="U25">
        <v>73.680000000000007</v>
      </c>
      <c r="W25" t="str">
        <f t="shared" si="4"/>
        <v>ca_title</v>
      </c>
      <c r="X25">
        <f t="shared" si="4"/>
        <v>185297</v>
      </c>
      <c r="Y25">
        <f t="shared" si="4"/>
        <v>42767</v>
      </c>
      <c r="Z25" s="10">
        <f t="shared" si="4"/>
        <v>23.08</v>
      </c>
      <c r="AA25">
        <f t="shared" si="4"/>
        <v>142530</v>
      </c>
      <c r="AB25">
        <f t="shared" si="4"/>
        <v>76.92</v>
      </c>
      <c r="AD25" t="str">
        <f t="shared" si="7"/>
        <v>ca_title</v>
      </c>
      <c r="AE25">
        <f t="shared" si="7"/>
        <v>224852</v>
      </c>
      <c r="AF25">
        <f t="shared" si="7"/>
        <v>59187</v>
      </c>
      <c r="AG25" s="10">
        <f t="shared" si="7"/>
        <v>26.32</v>
      </c>
      <c r="AH25">
        <f t="shared" si="7"/>
        <v>165665</v>
      </c>
      <c r="AI25">
        <f t="shared" si="7"/>
        <v>73.680000000000007</v>
      </c>
      <c r="AK25" t="str">
        <f t="shared" si="5"/>
        <v>ca_title</v>
      </c>
      <c r="AL25">
        <f t="shared" si="5"/>
        <v>224852</v>
      </c>
      <c r="AM25">
        <f t="shared" si="5"/>
        <v>59187</v>
      </c>
      <c r="AN25" s="10">
        <f t="shared" si="5"/>
        <v>26.32</v>
      </c>
      <c r="AO25">
        <f t="shared" si="5"/>
        <v>165665</v>
      </c>
      <c r="AP25">
        <f t="shared" si="5"/>
        <v>73.680000000000007</v>
      </c>
      <c r="AR25" t="s">
        <v>1000</v>
      </c>
      <c r="AS25">
        <v>224852</v>
      </c>
      <c r="AT25">
        <v>59187</v>
      </c>
      <c r="AU25">
        <v>26.32</v>
      </c>
      <c r="AV25">
        <v>165665</v>
      </c>
      <c r="AW25">
        <v>73.680000000000007</v>
      </c>
      <c r="AY25" t="s">
        <v>1000</v>
      </c>
      <c r="AZ25">
        <v>224852</v>
      </c>
      <c r="BA25">
        <v>59187</v>
      </c>
      <c r="BB25">
        <v>26.32</v>
      </c>
      <c r="BC25">
        <v>165665</v>
      </c>
      <c r="BD25">
        <v>73.680000000000007</v>
      </c>
    </row>
    <row r="26" spans="1:56" x14ac:dyDescent="0.3">
      <c r="A26" t="s">
        <v>1020</v>
      </c>
      <c r="B26" t="s">
        <v>92</v>
      </c>
      <c r="C26" t="s">
        <v>1021</v>
      </c>
      <c r="D26" t="s">
        <v>1022</v>
      </c>
      <c r="E26" t="s">
        <v>1019</v>
      </c>
      <c r="F26">
        <v>185297</v>
      </c>
      <c r="G26">
        <v>42764</v>
      </c>
      <c r="H26" s="24">
        <v>23.08</v>
      </c>
      <c r="I26">
        <v>142533</v>
      </c>
      <c r="J26">
        <v>76.92</v>
      </c>
      <c r="K26" t="str">
        <f t="shared" si="3"/>
        <v>c_objectiondate</v>
      </c>
      <c r="P26" s="21" t="s">
        <v>1302</v>
      </c>
      <c r="Q26" s="21">
        <v>224852</v>
      </c>
      <c r="R26" s="21">
        <v>224852</v>
      </c>
      <c r="S26" s="22">
        <v>100</v>
      </c>
      <c r="T26" s="21">
        <v>0</v>
      </c>
      <c r="U26" s="21">
        <v>0</v>
      </c>
      <c r="V26" t="s">
        <v>1398</v>
      </c>
      <c r="W26" t="e">
        <f t="shared" si="4"/>
        <v>#N/A</v>
      </c>
      <c r="X26" t="e">
        <f t="shared" si="4"/>
        <v>#N/A</v>
      </c>
      <c r="Y26" t="e">
        <f t="shared" si="4"/>
        <v>#N/A</v>
      </c>
      <c r="Z26" s="10" t="e">
        <f t="shared" si="4"/>
        <v>#N/A</v>
      </c>
      <c r="AA26" t="e">
        <f t="shared" si="4"/>
        <v>#N/A</v>
      </c>
      <c r="AB26" t="e">
        <f t="shared" si="4"/>
        <v>#N/A</v>
      </c>
      <c r="AD26" t="str">
        <f t="shared" si="7"/>
        <v>c_description</v>
      </c>
      <c r="AE26">
        <f t="shared" si="7"/>
        <v>224852</v>
      </c>
      <c r="AF26">
        <f t="shared" si="7"/>
        <v>224852</v>
      </c>
      <c r="AG26" s="10">
        <f t="shared" si="7"/>
        <v>100</v>
      </c>
      <c r="AH26">
        <f t="shared" si="7"/>
        <v>0</v>
      </c>
      <c r="AI26">
        <f t="shared" si="7"/>
        <v>0</v>
      </c>
      <c r="AK26" t="str">
        <f t="shared" si="5"/>
        <v>c_description</v>
      </c>
      <c r="AL26">
        <f t="shared" si="5"/>
        <v>224852</v>
      </c>
      <c r="AM26">
        <f t="shared" si="5"/>
        <v>224852</v>
      </c>
      <c r="AN26" s="10">
        <f t="shared" si="5"/>
        <v>100</v>
      </c>
      <c r="AO26">
        <f t="shared" si="5"/>
        <v>0</v>
      </c>
      <c r="AP26">
        <f t="shared" si="5"/>
        <v>0</v>
      </c>
      <c r="AR26" t="s">
        <v>1302</v>
      </c>
      <c r="AS26">
        <v>224852</v>
      </c>
      <c r="AT26">
        <v>224852</v>
      </c>
      <c r="AU26">
        <v>100</v>
      </c>
      <c r="AV26">
        <v>0</v>
      </c>
      <c r="AW26">
        <v>0</v>
      </c>
      <c r="AY26" t="s">
        <v>1302</v>
      </c>
      <c r="AZ26">
        <v>224852</v>
      </c>
      <c r="BA26">
        <v>224852</v>
      </c>
      <c r="BB26">
        <v>100</v>
      </c>
      <c r="BC26">
        <v>0</v>
      </c>
      <c r="BD26">
        <v>0</v>
      </c>
    </row>
    <row r="27" spans="1:56" x14ac:dyDescent="0.3">
      <c r="A27" t="s">
        <v>473</v>
      </c>
      <c r="B27" t="s">
        <v>1023</v>
      </c>
      <c r="C27" t="s">
        <v>1024</v>
      </c>
      <c r="D27" t="s">
        <v>308</v>
      </c>
      <c r="E27" t="s">
        <v>1020</v>
      </c>
      <c r="F27">
        <v>185297</v>
      </c>
      <c r="G27">
        <v>34837</v>
      </c>
      <c r="H27" s="24">
        <v>18.8</v>
      </c>
      <c r="I27">
        <v>150460</v>
      </c>
      <c r="J27">
        <v>81.2</v>
      </c>
      <c r="K27" t="str">
        <f t="shared" si="3"/>
        <v>ca_source</v>
      </c>
      <c r="P27" s="21" t="s">
        <v>1285</v>
      </c>
      <c r="Q27" s="21">
        <v>224852</v>
      </c>
      <c r="R27" s="21">
        <v>224852</v>
      </c>
      <c r="S27" s="22">
        <v>100</v>
      </c>
      <c r="T27" s="21">
        <v>0</v>
      </c>
      <c r="U27" s="21">
        <v>0</v>
      </c>
      <c r="W27" t="e">
        <f t="shared" si="4"/>
        <v>#N/A</v>
      </c>
      <c r="X27" t="e">
        <f t="shared" si="4"/>
        <v>#N/A</v>
      </c>
      <c r="Y27" t="e">
        <f t="shared" si="4"/>
        <v>#N/A</v>
      </c>
      <c r="Z27" s="10" t="e">
        <f t="shared" si="4"/>
        <v>#N/A</v>
      </c>
      <c r="AA27" t="e">
        <f t="shared" si="4"/>
        <v>#N/A</v>
      </c>
      <c r="AB27" t="e">
        <f t="shared" si="4"/>
        <v>#N/A</v>
      </c>
      <c r="AD27" t="str">
        <f t="shared" si="7"/>
        <v>c_fiscalyear</v>
      </c>
      <c r="AE27">
        <f t="shared" si="7"/>
        <v>224852</v>
      </c>
      <c r="AF27">
        <f t="shared" si="7"/>
        <v>224852</v>
      </c>
      <c r="AG27" s="10">
        <f t="shared" si="7"/>
        <v>100</v>
      </c>
      <c r="AH27">
        <f t="shared" si="7"/>
        <v>0</v>
      </c>
      <c r="AI27">
        <f t="shared" si="7"/>
        <v>0</v>
      </c>
      <c r="AK27" t="str">
        <f t="shared" si="5"/>
        <v>c_fiscalyear</v>
      </c>
      <c r="AL27">
        <f t="shared" si="5"/>
        <v>224852</v>
      </c>
      <c r="AM27">
        <f t="shared" si="5"/>
        <v>224852</v>
      </c>
      <c r="AN27" s="10">
        <f t="shared" si="5"/>
        <v>100</v>
      </c>
      <c r="AO27">
        <f t="shared" si="5"/>
        <v>0</v>
      </c>
      <c r="AP27">
        <f t="shared" si="5"/>
        <v>0</v>
      </c>
      <c r="AR27" t="s">
        <v>1285</v>
      </c>
      <c r="AS27">
        <v>224852</v>
      </c>
      <c r="AT27">
        <v>224852</v>
      </c>
      <c r="AU27">
        <v>100</v>
      </c>
      <c r="AV27">
        <v>0</v>
      </c>
      <c r="AW27">
        <v>0</v>
      </c>
      <c r="AY27" t="s">
        <v>1285</v>
      </c>
      <c r="AZ27">
        <v>224852</v>
      </c>
      <c r="BA27">
        <v>224852</v>
      </c>
      <c r="BB27">
        <v>100</v>
      </c>
      <c r="BC27">
        <v>0</v>
      </c>
      <c r="BD27">
        <v>0</v>
      </c>
    </row>
    <row r="28" spans="1:56" x14ac:dyDescent="0.3">
      <c r="A28" t="s">
        <v>1025</v>
      </c>
      <c r="B28" t="s">
        <v>1026</v>
      </c>
      <c r="C28" t="s">
        <v>1027</v>
      </c>
      <c r="D28" t="s">
        <v>1028</v>
      </c>
      <c r="E28" t="s">
        <v>473</v>
      </c>
      <c r="F28">
        <v>185297</v>
      </c>
      <c r="G28">
        <v>14</v>
      </c>
      <c r="H28" s="24">
        <v>7.6E-3</v>
      </c>
      <c r="I28">
        <v>185283</v>
      </c>
      <c r="J28">
        <v>99.99</v>
      </c>
      <c r="K28" t="str">
        <f t="shared" si="3"/>
        <v>noticetype</v>
      </c>
      <c r="P28" s="21" t="s">
        <v>1286</v>
      </c>
      <c r="Q28" s="21">
        <v>224852</v>
      </c>
      <c r="R28" s="21">
        <v>224852</v>
      </c>
      <c r="S28" s="22">
        <v>100</v>
      </c>
      <c r="T28" s="21">
        <v>0</v>
      </c>
      <c r="U28" s="21">
        <v>0</v>
      </c>
      <c r="W28" t="e">
        <f t="shared" si="4"/>
        <v>#N/A</v>
      </c>
      <c r="X28" t="e">
        <f t="shared" si="4"/>
        <v>#N/A</v>
      </c>
      <c r="Y28" t="e">
        <f t="shared" si="4"/>
        <v>#N/A</v>
      </c>
      <c r="Z28" s="10" t="e">
        <f t="shared" si="4"/>
        <v>#N/A</v>
      </c>
      <c r="AA28" t="e">
        <f t="shared" si="4"/>
        <v>#N/A</v>
      </c>
      <c r="AB28" t="e">
        <f t="shared" si="4"/>
        <v>#N/A</v>
      </c>
      <c r="AD28" t="str">
        <f t="shared" si="7"/>
        <v>c_lastupdate</v>
      </c>
      <c r="AE28">
        <f t="shared" si="7"/>
        <v>224852</v>
      </c>
      <c r="AF28">
        <f t="shared" si="7"/>
        <v>224852</v>
      </c>
      <c r="AG28" s="10">
        <f t="shared" si="7"/>
        <v>100</v>
      </c>
      <c r="AH28">
        <f t="shared" si="7"/>
        <v>0</v>
      </c>
      <c r="AI28">
        <f t="shared" si="7"/>
        <v>0</v>
      </c>
      <c r="AK28" t="str">
        <f t="shared" si="5"/>
        <v>c_lastupdate</v>
      </c>
      <c r="AL28">
        <f t="shared" si="5"/>
        <v>224852</v>
      </c>
      <c r="AM28">
        <f t="shared" si="5"/>
        <v>224852</v>
      </c>
      <c r="AN28" s="10">
        <f t="shared" si="5"/>
        <v>100</v>
      </c>
      <c r="AO28">
        <f t="shared" si="5"/>
        <v>0</v>
      </c>
      <c r="AP28">
        <f t="shared" si="5"/>
        <v>0</v>
      </c>
      <c r="AR28" t="s">
        <v>1286</v>
      </c>
      <c r="AS28">
        <v>224852</v>
      </c>
      <c r="AT28">
        <v>224852</v>
      </c>
      <c r="AU28">
        <v>100</v>
      </c>
      <c r="AV28">
        <v>0</v>
      </c>
      <c r="AW28">
        <v>0</v>
      </c>
      <c r="AY28" t="s">
        <v>1286</v>
      </c>
      <c r="AZ28">
        <v>224852</v>
      </c>
      <c r="BA28">
        <v>224852</v>
      </c>
      <c r="BB28">
        <v>100</v>
      </c>
      <c r="BC28">
        <v>0</v>
      </c>
      <c r="BD28">
        <v>0</v>
      </c>
    </row>
    <row r="29" spans="1:56" x14ac:dyDescent="0.3">
      <c r="A29" t="s">
        <v>1029</v>
      </c>
      <c r="B29" t="s">
        <v>623</v>
      </c>
      <c r="C29" t="s">
        <v>624</v>
      </c>
      <c r="D29" t="s">
        <v>1030</v>
      </c>
      <c r="E29" t="s">
        <v>1025</v>
      </c>
      <c r="F29">
        <v>185297</v>
      </c>
      <c r="G29">
        <v>53449</v>
      </c>
      <c r="H29" s="24">
        <v>28.85</v>
      </c>
      <c r="I29">
        <v>131848</v>
      </c>
      <c r="J29">
        <v>71.150000000000006</v>
      </c>
      <c r="K29" t="str">
        <f t="shared" si="3"/>
        <v>mca_projectname</v>
      </c>
      <c r="P29" s="21" t="s">
        <v>1287</v>
      </c>
      <c r="Q29" s="21">
        <v>224852</v>
      </c>
      <c r="R29" s="21">
        <v>224852</v>
      </c>
      <c r="S29" s="22">
        <v>100</v>
      </c>
      <c r="T29" s="21">
        <v>0</v>
      </c>
      <c r="U29" s="21">
        <v>0</v>
      </c>
      <c r="W29" t="e">
        <f t="shared" ref="W29:AB92" si="8">VLOOKUP($P29,$E$4:$J$199,W$3,FALSE)</f>
        <v>#N/A</v>
      </c>
      <c r="X29" t="e">
        <f t="shared" si="8"/>
        <v>#N/A</v>
      </c>
      <c r="Y29" t="e">
        <f t="shared" si="8"/>
        <v>#N/A</v>
      </c>
      <c r="Z29" s="10" t="e">
        <f t="shared" si="8"/>
        <v>#N/A</v>
      </c>
      <c r="AA29" t="e">
        <f t="shared" si="8"/>
        <v>#N/A</v>
      </c>
      <c r="AB29" t="e">
        <f t="shared" si="8"/>
        <v>#N/A</v>
      </c>
      <c r="AD29" t="str">
        <f t="shared" si="7"/>
        <v>c_supplytype</v>
      </c>
      <c r="AE29">
        <f t="shared" si="7"/>
        <v>224852</v>
      </c>
      <c r="AF29">
        <f t="shared" si="7"/>
        <v>224852</v>
      </c>
      <c r="AG29" s="10">
        <f t="shared" si="7"/>
        <v>100</v>
      </c>
      <c r="AH29">
        <f t="shared" si="7"/>
        <v>0</v>
      </c>
      <c r="AI29">
        <f t="shared" si="7"/>
        <v>0</v>
      </c>
      <c r="AK29" t="str">
        <f t="shared" si="5"/>
        <v>c_supplytype</v>
      </c>
      <c r="AL29">
        <f t="shared" si="5"/>
        <v>224852</v>
      </c>
      <c r="AM29">
        <f t="shared" si="5"/>
        <v>224852</v>
      </c>
      <c r="AN29" s="10">
        <f t="shared" si="5"/>
        <v>100</v>
      </c>
      <c r="AO29">
        <f t="shared" si="5"/>
        <v>0</v>
      </c>
      <c r="AP29">
        <f t="shared" si="5"/>
        <v>0</v>
      </c>
      <c r="AR29" t="s">
        <v>1287</v>
      </c>
      <c r="AS29">
        <v>224852</v>
      </c>
      <c r="AT29">
        <v>224852</v>
      </c>
      <c r="AU29">
        <v>100</v>
      </c>
      <c r="AV29">
        <v>0</v>
      </c>
      <c r="AW29">
        <v>0</v>
      </c>
      <c r="AY29" t="s">
        <v>1287</v>
      </c>
      <c r="AZ29">
        <v>224852</v>
      </c>
      <c r="BA29">
        <v>224852</v>
      </c>
      <c r="BB29">
        <v>100</v>
      </c>
      <c r="BC29">
        <v>0</v>
      </c>
      <c r="BD29">
        <v>0</v>
      </c>
    </row>
    <row r="30" spans="1:56" x14ac:dyDescent="0.3">
      <c r="A30" t="s">
        <v>1031</v>
      </c>
      <c r="B30" t="s">
        <v>36</v>
      </c>
      <c r="C30" t="s">
        <v>37</v>
      </c>
      <c r="D30" t="s">
        <v>1032</v>
      </c>
      <c r="E30" t="s">
        <v>1029</v>
      </c>
      <c r="F30">
        <v>185297</v>
      </c>
      <c r="G30">
        <v>42764</v>
      </c>
      <c r="H30" s="24">
        <v>23.08</v>
      </c>
      <c r="I30">
        <v>142533</v>
      </c>
      <c r="J30">
        <v>76.92</v>
      </c>
      <c r="K30" t="str">
        <f t="shared" si="3"/>
        <v>c_projectname</v>
      </c>
      <c r="P30" s="21" t="s">
        <v>1288</v>
      </c>
      <c r="Q30" s="21">
        <v>224852</v>
      </c>
      <c r="R30" s="21">
        <v>224852</v>
      </c>
      <c r="S30" s="22">
        <v>100</v>
      </c>
      <c r="T30" s="21">
        <v>0</v>
      </c>
      <c r="U30" s="21">
        <v>0</v>
      </c>
      <c r="W30" t="e">
        <f t="shared" si="4"/>
        <v>#N/A</v>
      </c>
      <c r="X30" t="e">
        <f t="shared" si="8"/>
        <v>#N/A</v>
      </c>
      <c r="Y30" t="e">
        <f t="shared" si="8"/>
        <v>#N/A</v>
      </c>
      <c r="Z30" s="10" t="e">
        <f t="shared" si="8"/>
        <v>#N/A</v>
      </c>
      <c r="AA30" t="e">
        <f t="shared" si="8"/>
        <v>#N/A</v>
      </c>
      <c r="AB30" t="e">
        <f t="shared" si="8"/>
        <v>#N/A</v>
      </c>
      <c r="AD30" t="str">
        <f t="shared" si="7"/>
        <v>c_fipname</v>
      </c>
      <c r="AE30">
        <f t="shared" si="7"/>
        <v>224852</v>
      </c>
      <c r="AF30">
        <f t="shared" si="7"/>
        <v>224852</v>
      </c>
      <c r="AG30" s="10">
        <f t="shared" si="7"/>
        <v>100</v>
      </c>
      <c r="AH30">
        <f t="shared" si="7"/>
        <v>0</v>
      </c>
      <c r="AI30">
        <f t="shared" si="7"/>
        <v>0</v>
      </c>
      <c r="AK30" t="str">
        <f t="shared" si="5"/>
        <v>c_fipname</v>
      </c>
      <c r="AL30">
        <f t="shared" si="5"/>
        <v>224852</v>
      </c>
      <c r="AM30">
        <f t="shared" si="5"/>
        <v>224852</v>
      </c>
      <c r="AN30" s="10">
        <f t="shared" si="5"/>
        <v>100</v>
      </c>
      <c r="AO30">
        <f t="shared" si="5"/>
        <v>0</v>
      </c>
      <c r="AP30">
        <f t="shared" si="5"/>
        <v>0</v>
      </c>
      <c r="AR30" t="s">
        <v>1288</v>
      </c>
      <c r="AS30">
        <v>224852</v>
      </c>
      <c r="AT30">
        <v>224852</v>
      </c>
      <c r="AU30">
        <v>100</v>
      </c>
      <c r="AV30">
        <v>0</v>
      </c>
      <c r="AW30">
        <v>0</v>
      </c>
      <c r="AY30" t="s">
        <v>1288</v>
      </c>
      <c r="AZ30">
        <v>224852</v>
      </c>
      <c r="BA30">
        <v>224852</v>
      </c>
      <c r="BB30">
        <v>100</v>
      </c>
      <c r="BC30">
        <v>0</v>
      </c>
      <c r="BD30">
        <v>0</v>
      </c>
    </row>
    <row r="31" spans="1:56" x14ac:dyDescent="0.3">
      <c r="A31" t="s">
        <v>1033</v>
      </c>
      <c r="B31" t="s">
        <v>621</v>
      </c>
      <c r="C31" t="s">
        <v>622</v>
      </c>
      <c r="D31" t="s">
        <v>1034</v>
      </c>
      <c r="E31" t="s">
        <v>1322</v>
      </c>
      <c r="F31">
        <v>185297</v>
      </c>
      <c r="G31">
        <v>53810</v>
      </c>
      <c r="H31" s="24">
        <v>29.04</v>
      </c>
      <c r="I31">
        <v>131487</v>
      </c>
      <c r="J31">
        <v>70.959999999999994</v>
      </c>
      <c r="K31" t="str">
        <f t="shared" si="3"/>
        <v>mca_buyerassignedid</v>
      </c>
      <c r="P31" s="21" t="s">
        <v>1289</v>
      </c>
      <c r="Q31" s="21">
        <v>224852</v>
      </c>
      <c r="R31" s="21">
        <v>224852</v>
      </c>
      <c r="S31" s="22">
        <v>100</v>
      </c>
      <c r="T31" s="21">
        <v>0</v>
      </c>
      <c r="U31" s="21">
        <v>0</v>
      </c>
      <c r="W31" t="e">
        <f t="shared" ref="W31:AB94" si="9">VLOOKUP($P31,$E$4:$J$199,W$3,FALSE)</f>
        <v>#N/A</v>
      </c>
      <c r="X31" t="e">
        <f t="shared" si="8"/>
        <v>#N/A</v>
      </c>
      <c r="Y31" t="e">
        <f t="shared" si="8"/>
        <v>#N/A</v>
      </c>
      <c r="Z31" s="10" t="e">
        <f t="shared" si="8"/>
        <v>#N/A</v>
      </c>
      <c r="AA31" t="e">
        <f t="shared" si="8"/>
        <v>#N/A</v>
      </c>
      <c r="AB31" t="e">
        <f t="shared" si="8"/>
        <v>#N/A</v>
      </c>
      <c r="AD31" t="str">
        <f t="shared" si="7"/>
        <v>c_fipemail</v>
      </c>
      <c r="AE31">
        <f t="shared" si="7"/>
        <v>224852</v>
      </c>
      <c r="AF31">
        <f t="shared" si="7"/>
        <v>224852</v>
      </c>
      <c r="AG31" s="10">
        <f t="shared" si="7"/>
        <v>100</v>
      </c>
      <c r="AH31">
        <f t="shared" si="7"/>
        <v>0</v>
      </c>
      <c r="AI31">
        <f t="shared" si="7"/>
        <v>0</v>
      </c>
      <c r="AK31" t="str">
        <f t="shared" si="5"/>
        <v>c_fipemail</v>
      </c>
      <c r="AL31">
        <f t="shared" si="5"/>
        <v>224852</v>
      </c>
      <c r="AM31">
        <f t="shared" si="5"/>
        <v>224852</v>
      </c>
      <c r="AN31" s="10">
        <f t="shared" si="5"/>
        <v>100</v>
      </c>
      <c r="AO31">
        <f t="shared" si="5"/>
        <v>0</v>
      </c>
      <c r="AP31">
        <f t="shared" si="5"/>
        <v>0</v>
      </c>
      <c r="AR31" t="s">
        <v>1289</v>
      </c>
      <c r="AS31">
        <v>224852</v>
      </c>
      <c r="AT31">
        <v>224852</v>
      </c>
      <c r="AU31">
        <v>100</v>
      </c>
      <c r="AV31">
        <v>0</v>
      </c>
      <c r="AW31">
        <v>0</v>
      </c>
      <c r="AY31" t="s">
        <v>1289</v>
      </c>
      <c r="AZ31">
        <v>224852</v>
      </c>
      <c r="BA31">
        <v>224852</v>
      </c>
      <c r="BB31">
        <v>100</v>
      </c>
      <c r="BC31">
        <v>0</v>
      </c>
      <c r="BD31">
        <v>0</v>
      </c>
    </row>
    <row r="32" spans="1:56" x14ac:dyDescent="0.3">
      <c r="A32" t="s">
        <v>1035</v>
      </c>
      <c r="B32" t="s">
        <v>162</v>
      </c>
      <c r="C32" t="s">
        <v>596</v>
      </c>
      <c r="D32" t="s">
        <v>1036</v>
      </c>
      <c r="E32" t="s">
        <v>1323</v>
      </c>
      <c r="F32">
        <v>185297</v>
      </c>
      <c r="G32">
        <v>50179</v>
      </c>
      <c r="H32" s="24">
        <v>27.08</v>
      </c>
      <c r="I32">
        <v>135118</v>
      </c>
      <c r="J32">
        <v>72.92</v>
      </c>
      <c r="K32" t="str">
        <f t="shared" si="3"/>
        <v>c_buyerassignedid</v>
      </c>
      <c r="P32" s="21" t="s">
        <v>1290</v>
      </c>
      <c r="Q32" s="21">
        <v>224852</v>
      </c>
      <c r="R32" s="21">
        <v>224852</v>
      </c>
      <c r="S32" s="22">
        <v>100</v>
      </c>
      <c r="T32" s="21">
        <v>0</v>
      </c>
      <c r="U32" s="21">
        <v>0</v>
      </c>
      <c r="W32" t="e">
        <f t="shared" si="9"/>
        <v>#N/A</v>
      </c>
      <c r="X32" t="e">
        <f t="shared" si="8"/>
        <v>#N/A</v>
      </c>
      <c r="Y32" t="e">
        <f t="shared" si="8"/>
        <v>#N/A</v>
      </c>
      <c r="Z32" s="10" t="e">
        <f t="shared" si="8"/>
        <v>#N/A</v>
      </c>
      <c r="AA32" t="e">
        <f t="shared" si="8"/>
        <v>#N/A</v>
      </c>
      <c r="AB32" t="e">
        <f t="shared" si="8"/>
        <v>#N/A</v>
      </c>
      <c r="AD32" t="str">
        <f t="shared" si="7"/>
        <v>c_fipphone</v>
      </c>
      <c r="AE32">
        <f t="shared" si="7"/>
        <v>224852</v>
      </c>
      <c r="AF32">
        <f t="shared" si="7"/>
        <v>224852</v>
      </c>
      <c r="AG32" s="10">
        <f t="shared" si="7"/>
        <v>100</v>
      </c>
      <c r="AH32">
        <f t="shared" si="7"/>
        <v>0</v>
      </c>
      <c r="AI32">
        <f t="shared" si="7"/>
        <v>0</v>
      </c>
      <c r="AK32" t="str">
        <f t="shared" si="5"/>
        <v>c_fipphone</v>
      </c>
      <c r="AL32">
        <f t="shared" si="5"/>
        <v>224852</v>
      </c>
      <c r="AM32">
        <f t="shared" si="5"/>
        <v>224852</v>
      </c>
      <c r="AN32" s="10">
        <f t="shared" si="5"/>
        <v>100</v>
      </c>
      <c r="AO32">
        <f t="shared" si="5"/>
        <v>0</v>
      </c>
      <c r="AP32">
        <f t="shared" si="5"/>
        <v>0</v>
      </c>
      <c r="AR32" t="s">
        <v>1290</v>
      </c>
      <c r="AS32">
        <v>224852</v>
      </c>
      <c r="AT32">
        <v>224852</v>
      </c>
      <c r="AU32">
        <v>100</v>
      </c>
      <c r="AV32">
        <v>0</v>
      </c>
      <c r="AW32">
        <v>0</v>
      </c>
      <c r="AY32" t="s">
        <v>1290</v>
      </c>
      <c r="AZ32">
        <v>224852</v>
      </c>
      <c r="BA32">
        <v>224852</v>
      </c>
      <c r="BB32">
        <v>100</v>
      </c>
      <c r="BC32">
        <v>0</v>
      </c>
      <c r="BD32">
        <v>0</v>
      </c>
    </row>
    <row r="33" spans="1:56" x14ac:dyDescent="0.3">
      <c r="A33" t="s">
        <v>1037</v>
      </c>
      <c r="B33" t="s">
        <v>23</v>
      </c>
      <c r="C33" t="s">
        <v>45</v>
      </c>
      <c r="D33" t="s">
        <v>1038</v>
      </c>
      <c r="E33" t="s">
        <v>1324</v>
      </c>
      <c r="F33">
        <v>185297</v>
      </c>
      <c r="G33">
        <v>53437</v>
      </c>
      <c r="H33" s="24">
        <v>28.84</v>
      </c>
      <c r="I33">
        <v>131860</v>
      </c>
      <c r="J33">
        <v>71.16</v>
      </c>
      <c r="K33" t="str">
        <f t="shared" si="3"/>
        <v>mca_contractsignaturedate</v>
      </c>
      <c r="P33" s="21" t="s">
        <v>1291</v>
      </c>
      <c r="Q33" s="21">
        <v>224852</v>
      </c>
      <c r="R33" s="21">
        <v>224852</v>
      </c>
      <c r="S33" s="22">
        <v>100</v>
      </c>
      <c r="T33" s="21">
        <v>0</v>
      </c>
      <c r="U33" s="21">
        <v>0</v>
      </c>
      <c r="W33" t="e">
        <f t="shared" si="9"/>
        <v>#N/A</v>
      </c>
      <c r="X33" t="e">
        <f t="shared" si="8"/>
        <v>#N/A</v>
      </c>
      <c r="Y33" t="e">
        <f t="shared" si="8"/>
        <v>#N/A</v>
      </c>
      <c r="Z33" s="10" t="e">
        <f t="shared" si="8"/>
        <v>#N/A</v>
      </c>
      <c r="AA33" t="e">
        <f t="shared" si="8"/>
        <v>#N/A</v>
      </c>
      <c r="AB33" t="e">
        <f t="shared" si="8"/>
        <v>#N/A</v>
      </c>
      <c r="AD33" t="str">
        <f t="shared" si="7"/>
        <v>c_fipcity</v>
      </c>
      <c r="AE33">
        <f t="shared" si="7"/>
        <v>224852</v>
      </c>
      <c r="AF33">
        <f t="shared" si="7"/>
        <v>224852</v>
      </c>
      <c r="AG33" s="10">
        <f t="shared" si="7"/>
        <v>100</v>
      </c>
      <c r="AH33">
        <f t="shared" si="7"/>
        <v>0</v>
      </c>
      <c r="AI33">
        <f t="shared" si="7"/>
        <v>0</v>
      </c>
      <c r="AK33" t="str">
        <f t="shared" si="5"/>
        <v>c_fipcity</v>
      </c>
      <c r="AL33">
        <f t="shared" si="5"/>
        <v>224852</v>
      </c>
      <c r="AM33">
        <f t="shared" si="5"/>
        <v>224852</v>
      </c>
      <c r="AN33" s="10">
        <f t="shared" si="5"/>
        <v>100</v>
      </c>
      <c r="AO33">
        <f t="shared" si="5"/>
        <v>0</v>
      </c>
      <c r="AP33">
        <f t="shared" si="5"/>
        <v>0</v>
      </c>
      <c r="AR33" t="s">
        <v>1291</v>
      </c>
      <c r="AS33">
        <v>224852</v>
      </c>
      <c r="AT33">
        <v>224852</v>
      </c>
      <c r="AU33">
        <v>100</v>
      </c>
      <c r="AV33">
        <v>0</v>
      </c>
      <c r="AW33">
        <v>0</v>
      </c>
      <c r="AY33" t="s">
        <v>1291</v>
      </c>
      <c r="AZ33">
        <v>224852</v>
      </c>
      <c r="BA33">
        <v>224852</v>
      </c>
      <c r="BB33">
        <v>100</v>
      </c>
      <c r="BC33">
        <v>0</v>
      </c>
      <c r="BD33">
        <v>0</v>
      </c>
    </row>
    <row r="34" spans="1:56" x14ac:dyDescent="0.3">
      <c r="A34" t="s">
        <v>57</v>
      </c>
      <c r="B34" t="s">
        <v>52</v>
      </c>
      <c r="C34" t="s">
        <v>53</v>
      </c>
      <c r="D34" t="s">
        <v>1039</v>
      </c>
      <c r="E34" t="s">
        <v>1325</v>
      </c>
      <c r="F34">
        <v>185297</v>
      </c>
      <c r="G34">
        <v>42764</v>
      </c>
      <c r="H34" s="24">
        <v>23.08</v>
      </c>
      <c r="I34">
        <v>142533</v>
      </c>
      <c r="J34">
        <v>76.92</v>
      </c>
      <c r="K34" t="str">
        <f t="shared" si="3"/>
        <v>c_contractsignaturedate</v>
      </c>
      <c r="P34" s="21" t="s">
        <v>1292</v>
      </c>
      <c r="Q34" s="21">
        <v>224852</v>
      </c>
      <c r="R34" s="21">
        <v>224852</v>
      </c>
      <c r="S34" s="22">
        <v>100</v>
      </c>
      <c r="T34" s="21">
        <v>0</v>
      </c>
      <c r="U34" s="21">
        <v>0</v>
      </c>
      <c r="W34" t="e">
        <f t="shared" si="9"/>
        <v>#N/A</v>
      </c>
      <c r="X34" t="e">
        <f t="shared" si="8"/>
        <v>#N/A</v>
      </c>
      <c r="Y34" t="e">
        <f t="shared" si="8"/>
        <v>#N/A</v>
      </c>
      <c r="Z34" s="10" t="e">
        <f t="shared" si="8"/>
        <v>#N/A</v>
      </c>
      <c r="AA34" t="e">
        <f t="shared" si="8"/>
        <v>#N/A</v>
      </c>
      <c r="AB34" t="e">
        <f t="shared" si="8"/>
        <v>#N/A</v>
      </c>
      <c r="AD34" t="str">
        <f t="shared" ref="AD34:AI43" si="10">VLOOKUP($P34,$AR$4:$AW$257,AD$3,FALSE)</f>
        <v>c_fipstreet</v>
      </c>
      <c r="AE34">
        <f t="shared" si="10"/>
        <v>224852</v>
      </c>
      <c r="AF34">
        <f t="shared" si="10"/>
        <v>224852</v>
      </c>
      <c r="AG34" s="10">
        <f t="shared" si="10"/>
        <v>100</v>
      </c>
      <c r="AH34">
        <f t="shared" si="10"/>
        <v>0</v>
      </c>
      <c r="AI34">
        <f t="shared" si="10"/>
        <v>0</v>
      </c>
      <c r="AK34" t="str">
        <f t="shared" si="5"/>
        <v>c_fipstreet</v>
      </c>
      <c r="AL34">
        <f t="shared" si="5"/>
        <v>224852</v>
      </c>
      <c r="AM34">
        <f t="shared" si="5"/>
        <v>224852</v>
      </c>
      <c r="AN34" s="10">
        <f t="shared" si="5"/>
        <v>100</v>
      </c>
      <c r="AO34">
        <f t="shared" si="5"/>
        <v>0</v>
      </c>
      <c r="AP34">
        <f t="shared" si="5"/>
        <v>0</v>
      </c>
      <c r="AR34" t="s">
        <v>1292</v>
      </c>
      <c r="AS34">
        <v>224852</v>
      </c>
      <c r="AT34">
        <v>224852</v>
      </c>
      <c r="AU34">
        <v>100</v>
      </c>
      <c r="AV34">
        <v>0</v>
      </c>
      <c r="AW34">
        <v>0</v>
      </c>
      <c r="AY34" t="s">
        <v>1292</v>
      </c>
      <c r="AZ34">
        <v>224852</v>
      </c>
      <c r="BA34">
        <v>224852</v>
      </c>
      <c r="BB34">
        <v>100</v>
      </c>
      <c r="BC34">
        <v>0</v>
      </c>
      <c r="BD34">
        <v>0</v>
      </c>
    </row>
    <row r="35" spans="1:56" x14ac:dyDescent="0.3">
      <c r="A35" t="s">
        <v>58</v>
      </c>
      <c r="B35" t="s">
        <v>59</v>
      </c>
      <c r="C35" t="s">
        <v>29</v>
      </c>
      <c r="D35" t="s">
        <v>58</v>
      </c>
      <c r="E35" t="s">
        <v>57</v>
      </c>
      <c r="F35">
        <v>185297</v>
      </c>
      <c r="G35">
        <v>42764</v>
      </c>
      <c r="H35" s="24">
        <v>23.08</v>
      </c>
      <c r="I35">
        <v>142533</v>
      </c>
      <c r="J35">
        <v>76.92</v>
      </c>
      <c r="K35" t="str">
        <f t="shared" si="3"/>
        <v>country_name</v>
      </c>
      <c r="P35" s="21" t="s">
        <v>1293</v>
      </c>
      <c r="Q35" s="21">
        <v>224852</v>
      </c>
      <c r="R35" s="21">
        <v>224852</v>
      </c>
      <c r="S35" s="22">
        <v>100</v>
      </c>
      <c r="T35" s="21">
        <v>0</v>
      </c>
      <c r="U35" s="21">
        <v>0</v>
      </c>
      <c r="W35" t="e">
        <f t="shared" si="9"/>
        <v>#N/A</v>
      </c>
      <c r="X35" t="e">
        <f t="shared" si="8"/>
        <v>#N/A</v>
      </c>
      <c r="Y35" t="e">
        <f t="shared" si="8"/>
        <v>#N/A</v>
      </c>
      <c r="Z35" s="10" t="e">
        <f t="shared" si="8"/>
        <v>#N/A</v>
      </c>
      <c r="AA35" t="e">
        <f t="shared" si="8"/>
        <v>#N/A</v>
      </c>
      <c r="AB35" t="e">
        <f t="shared" si="8"/>
        <v>#N/A</v>
      </c>
      <c r="AD35" t="str">
        <f t="shared" si="10"/>
        <v>c_fipcountr</v>
      </c>
      <c r="AE35">
        <f t="shared" si="10"/>
        <v>224852</v>
      </c>
      <c r="AF35">
        <f t="shared" si="10"/>
        <v>224852</v>
      </c>
      <c r="AG35" s="10">
        <f t="shared" si="10"/>
        <v>100</v>
      </c>
      <c r="AH35">
        <f t="shared" si="10"/>
        <v>0</v>
      </c>
      <c r="AI35">
        <f t="shared" si="10"/>
        <v>0</v>
      </c>
      <c r="AK35" t="str">
        <f t="shared" si="5"/>
        <v>c_fipcountr</v>
      </c>
      <c r="AL35">
        <f t="shared" si="5"/>
        <v>224852</v>
      </c>
      <c r="AM35">
        <f t="shared" si="5"/>
        <v>224852</v>
      </c>
      <c r="AN35" s="10">
        <f t="shared" si="5"/>
        <v>100</v>
      </c>
      <c r="AO35">
        <f t="shared" si="5"/>
        <v>0</v>
      </c>
      <c r="AP35">
        <f t="shared" si="5"/>
        <v>0</v>
      </c>
      <c r="AR35" t="s">
        <v>1293</v>
      </c>
      <c r="AS35">
        <v>224852</v>
      </c>
      <c r="AT35">
        <v>224852</v>
      </c>
      <c r="AU35">
        <v>100</v>
      </c>
      <c r="AV35">
        <v>0</v>
      </c>
      <c r="AW35">
        <v>0</v>
      </c>
      <c r="AY35" t="s">
        <v>1293</v>
      </c>
      <c r="AZ35">
        <v>224852</v>
      </c>
      <c r="BA35">
        <v>224852</v>
      </c>
      <c r="BB35">
        <v>100</v>
      </c>
      <c r="BC35">
        <v>0</v>
      </c>
      <c r="BD35">
        <v>0</v>
      </c>
    </row>
    <row r="36" spans="1:56" x14ac:dyDescent="0.3">
      <c r="A36" t="s">
        <v>60</v>
      </c>
      <c r="B36" t="s">
        <v>61</v>
      </c>
      <c r="C36" t="s">
        <v>62</v>
      </c>
      <c r="D36" t="s">
        <v>1040</v>
      </c>
      <c r="E36" t="s">
        <v>58</v>
      </c>
      <c r="F36">
        <v>185297</v>
      </c>
      <c r="G36">
        <v>45899</v>
      </c>
      <c r="H36" s="24">
        <v>24.77</v>
      </c>
      <c r="I36">
        <v>139398</v>
      </c>
      <c r="J36">
        <v>75.23</v>
      </c>
      <c r="K36" t="str">
        <f t="shared" si="3"/>
        <v>WBCode</v>
      </c>
      <c r="P36" t="s">
        <v>1303</v>
      </c>
      <c r="Q36">
        <v>224852</v>
      </c>
      <c r="R36" s="14">
        <v>59184</v>
      </c>
      <c r="S36" s="24">
        <v>26.32</v>
      </c>
      <c r="T36">
        <v>165668</v>
      </c>
      <c r="U36">
        <v>73.680000000000007</v>
      </c>
      <c r="W36" t="e">
        <f t="shared" si="9"/>
        <v>#N/A</v>
      </c>
      <c r="X36" t="e">
        <f t="shared" si="8"/>
        <v>#N/A</v>
      </c>
      <c r="Y36" t="e">
        <f t="shared" si="8"/>
        <v>#N/A</v>
      </c>
      <c r="Z36" s="10" t="e">
        <f t="shared" si="8"/>
        <v>#N/A</v>
      </c>
      <c r="AA36" t="e">
        <f t="shared" si="8"/>
        <v>#N/A</v>
      </c>
      <c r="AB36" t="e">
        <f t="shared" si="8"/>
        <v>#N/A</v>
      </c>
      <c r="AD36" t="str">
        <f t="shared" si="10"/>
        <v>c_bidder1country</v>
      </c>
      <c r="AE36">
        <f t="shared" si="10"/>
        <v>224852</v>
      </c>
      <c r="AF36">
        <f t="shared" si="10"/>
        <v>59184</v>
      </c>
      <c r="AG36" s="10">
        <f t="shared" si="10"/>
        <v>26.32</v>
      </c>
      <c r="AH36">
        <f t="shared" si="10"/>
        <v>165668</v>
      </c>
      <c r="AI36">
        <f t="shared" si="10"/>
        <v>73.680000000000007</v>
      </c>
      <c r="AK36" t="str">
        <f t="shared" si="5"/>
        <v>c_bidder1country</v>
      </c>
      <c r="AL36">
        <f t="shared" si="5"/>
        <v>224852</v>
      </c>
      <c r="AM36">
        <f t="shared" si="5"/>
        <v>59184</v>
      </c>
      <c r="AN36" s="10">
        <f t="shared" si="5"/>
        <v>26.32</v>
      </c>
      <c r="AO36">
        <f t="shared" si="5"/>
        <v>165668</v>
      </c>
      <c r="AP36">
        <f t="shared" si="5"/>
        <v>73.680000000000007</v>
      </c>
      <c r="AR36" t="s">
        <v>1303</v>
      </c>
      <c r="AS36">
        <v>224852</v>
      </c>
      <c r="AT36">
        <v>59184</v>
      </c>
      <c r="AU36">
        <v>26.32</v>
      </c>
      <c r="AV36">
        <v>165668</v>
      </c>
      <c r="AW36">
        <v>73.680000000000007</v>
      </c>
      <c r="AY36" t="s">
        <v>1303</v>
      </c>
      <c r="AZ36">
        <v>224852</v>
      </c>
      <c r="BA36">
        <v>59184</v>
      </c>
      <c r="BB36">
        <v>26.32</v>
      </c>
      <c r="BC36">
        <v>165668</v>
      </c>
      <c r="BD36">
        <v>73.680000000000007</v>
      </c>
    </row>
    <row r="37" spans="1:56" x14ac:dyDescent="0.3">
      <c r="A37" t="s">
        <v>1041</v>
      </c>
      <c r="B37" t="s">
        <v>23</v>
      </c>
      <c r="C37" t="s">
        <v>49</v>
      </c>
      <c r="D37" t="s">
        <v>1042</v>
      </c>
      <c r="E37" t="s">
        <v>60</v>
      </c>
      <c r="F37">
        <v>185297</v>
      </c>
      <c r="G37">
        <v>70815</v>
      </c>
      <c r="H37" s="24">
        <v>38.22</v>
      </c>
      <c r="I37">
        <v>114482</v>
      </c>
      <c r="J37">
        <v>61.78</v>
      </c>
      <c r="K37" t="str">
        <f t="shared" si="3"/>
        <v>ppp</v>
      </c>
      <c r="P37" t="s">
        <v>1304</v>
      </c>
      <c r="Q37">
        <v>224852</v>
      </c>
      <c r="R37" s="14">
        <v>224070</v>
      </c>
      <c r="S37" s="24">
        <v>99.65</v>
      </c>
      <c r="T37">
        <v>782</v>
      </c>
      <c r="U37">
        <v>0.3478</v>
      </c>
      <c r="W37" t="e">
        <f t="shared" si="9"/>
        <v>#N/A</v>
      </c>
      <c r="X37" t="e">
        <f t="shared" si="8"/>
        <v>#N/A</v>
      </c>
      <c r="Y37" t="e">
        <f t="shared" si="8"/>
        <v>#N/A</v>
      </c>
      <c r="Z37" s="10" t="e">
        <f t="shared" si="8"/>
        <v>#N/A</v>
      </c>
      <c r="AA37" t="e">
        <f t="shared" si="8"/>
        <v>#N/A</v>
      </c>
      <c r="AB37" t="e">
        <f t="shared" si="8"/>
        <v>#N/A</v>
      </c>
      <c r="AD37" t="str">
        <f t="shared" si="10"/>
        <v>c_bidderrestname</v>
      </c>
      <c r="AE37">
        <f t="shared" si="10"/>
        <v>224852</v>
      </c>
      <c r="AF37">
        <f t="shared" si="10"/>
        <v>224070</v>
      </c>
      <c r="AG37" s="10">
        <f t="shared" si="10"/>
        <v>99.65</v>
      </c>
      <c r="AH37">
        <f t="shared" si="10"/>
        <v>782</v>
      </c>
      <c r="AI37">
        <f t="shared" si="10"/>
        <v>0.3478</v>
      </c>
      <c r="AK37" t="str">
        <f t="shared" si="5"/>
        <v>c_bidderrestname</v>
      </c>
      <c r="AL37">
        <f t="shared" si="5"/>
        <v>224852</v>
      </c>
      <c r="AM37">
        <f t="shared" si="5"/>
        <v>224070</v>
      </c>
      <c r="AN37" s="10">
        <f t="shared" si="5"/>
        <v>99.65</v>
      </c>
      <c r="AO37">
        <f t="shared" si="5"/>
        <v>782</v>
      </c>
      <c r="AP37">
        <f t="shared" si="5"/>
        <v>0.3478</v>
      </c>
      <c r="AR37" t="s">
        <v>1304</v>
      </c>
      <c r="AS37">
        <v>224852</v>
      </c>
      <c r="AT37">
        <v>224070</v>
      </c>
      <c r="AU37">
        <v>99.65</v>
      </c>
      <c r="AV37">
        <v>782</v>
      </c>
      <c r="AW37">
        <v>0.3478</v>
      </c>
      <c r="AY37" t="s">
        <v>1304</v>
      </c>
      <c r="AZ37">
        <v>224852</v>
      </c>
      <c r="BA37">
        <v>224070</v>
      </c>
      <c r="BB37">
        <v>99.65</v>
      </c>
      <c r="BC37">
        <v>782</v>
      </c>
      <c r="BD37">
        <v>0.3478</v>
      </c>
    </row>
    <row r="38" spans="1:56" x14ac:dyDescent="0.3">
      <c r="A38" t="s">
        <v>115</v>
      </c>
      <c r="B38" t="s">
        <v>23</v>
      </c>
      <c r="C38" t="s">
        <v>49</v>
      </c>
      <c r="D38" t="s">
        <v>1043</v>
      </c>
      <c r="E38" t="s">
        <v>230</v>
      </c>
      <c r="F38">
        <v>185297</v>
      </c>
      <c r="G38">
        <v>70817</v>
      </c>
      <c r="H38" s="24">
        <v>38.22</v>
      </c>
      <c r="I38">
        <v>114480</v>
      </c>
      <c r="J38">
        <v>61.78</v>
      </c>
      <c r="K38" t="str">
        <f t="shared" si="3"/>
        <v>ca_contract_value</v>
      </c>
      <c r="P38" t="s">
        <v>1305</v>
      </c>
      <c r="Q38">
        <v>224852</v>
      </c>
      <c r="R38" s="14">
        <v>224070</v>
      </c>
      <c r="S38" s="24">
        <v>99.65</v>
      </c>
      <c r="T38">
        <v>782</v>
      </c>
      <c r="U38">
        <v>0.3478</v>
      </c>
      <c r="W38" t="e">
        <f t="shared" si="9"/>
        <v>#N/A</v>
      </c>
      <c r="X38" t="e">
        <f t="shared" si="8"/>
        <v>#N/A</v>
      </c>
      <c r="Y38" t="e">
        <f t="shared" si="8"/>
        <v>#N/A</v>
      </c>
      <c r="Z38" s="10" t="e">
        <f t="shared" si="8"/>
        <v>#N/A</v>
      </c>
      <c r="AA38" t="e">
        <f t="shared" si="8"/>
        <v>#N/A</v>
      </c>
      <c r="AB38" t="e">
        <f t="shared" si="8"/>
        <v>#N/A</v>
      </c>
      <c r="AD38" t="str">
        <f t="shared" si="10"/>
        <v>c_bidderrestcountry</v>
      </c>
      <c r="AE38">
        <f t="shared" si="10"/>
        <v>224852</v>
      </c>
      <c r="AF38">
        <f t="shared" si="10"/>
        <v>224070</v>
      </c>
      <c r="AG38" s="10">
        <f t="shared" si="10"/>
        <v>99.65</v>
      </c>
      <c r="AH38">
        <f t="shared" si="10"/>
        <v>782</v>
      </c>
      <c r="AI38">
        <f t="shared" si="10"/>
        <v>0.3478</v>
      </c>
      <c r="AK38" t="str">
        <f t="shared" si="5"/>
        <v>c_bidderrestcountry</v>
      </c>
      <c r="AL38">
        <f t="shared" si="5"/>
        <v>224852</v>
      </c>
      <c r="AM38">
        <f t="shared" si="5"/>
        <v>224070</v>
      </c>
      <c r="AN38" s="10">
        <f t="shared" si="5"/>
        <v>99.65</v>
      </c>
      <c r="AO38">
        <f t="shared" si="5"/>
        <v>782</v>
      </c>
      <c r="AP38">
        <f t="shared" si="5"/>
        <v>0.3478</v>
      </c>
      <c r="AR38" t="s">
        <v>1305</v>
      </c>
      <c r="AS38">
        <v>224852</v>
      </c>
      <c r="AT38">
        <v>224070</v>
      </c>
      <c r="AU38">
        <v>99.65</v>
      </c>
      <c r="AV38">
        <v>782</v>
      </c>
      <c r="AW38">
        <v>0.3478</v>
      </c>
      <c r="AY38" t="s">
        <v>1305</v>
      </c>
      <c r="AZ38">
        <v>224852</v>
      </c>
      <c r="BA38">
        <v>224070</v>
      </c>
      <c r="BB38">
        <v>99.65</v>
      </c>
      <c r="BC38">
        <v>782</v>
      </c>
      <c r="BD38">
        <v>0.3478</v>
      </c>
    </row>
    <row r="39" spans="1:56" x14ac:dyDescent="0.3">
      <c r="A39" t="s">
        <v>1044</v>
      </c>
      <c r="B39" t="s">
        <v>36</v>
      </c>
      <c r="C39" t="s">
        <v>37</v>
      </c>
      <c r="D39" t="s">
        <v>1045</v>
      </c>
      <c r="E39" t="s">
        <v>1327</v>
      </c>
      <c r="F39">
        <v>185297</v>
      </c>
      <c r="G39">
        <v>34837</v>
      </c>
      <c r="H39" s="24">
        <v>18.8</v>
      </c>
      <c r="I39">
        <v>150460</v>
      </c>
      <c r="J39">
        <v>81.2</v>
      </c>
      <c r="K39" t="str">
        <f t="shared" si="3"/>
        <v>ca_admin_capacity</v>
      </c>
      <c r="P39" s="21" t="s">
        <v>1306</v>
      </c>
      <c r="Q39" s="21">
        <v>224852</v>
      </c>
      <c r="R39" s="21">
        <v>224852</v>
      </c>
      <c r="S39" s="22">
        <v>100</v>
      </c>
      <c r="T39" s="21">
        <v>0</v>
      </c>
      <c r="U39" s="21">
        <v>0</v>
      </c>
      <c r="W39" t="e">
        <f t="shared" si="9"/>
        <v>#N/A</v>
      </c>
      <c r="X39" t="e">
        <f t="shared" si="8"/>
        <v>#N/A</v>
      </c>
      <c r="Y39" t="e">
        <f t="shared" si="8"/>
        <v>#N/A</v>
      </c>
      <c r="Z39" s="10" t="e">
        <f t="shared" si="8"/>
        <v>#N/A</v>
      </c>
      <c r="AA39" t="e">
        <f t="shared" si="8"/>
        <v>#N/A</v>
      </c>
      <c r="AB39" t="e">
        <f t="shared" si="8"/>
        <v>#N/A</v>
      </c>
      <c r="AD39" t="str">
        <f t="shared" si="10"/>
        <v>c_majorsectors</v>
      </c>
      <c r="AE39">
        <f t="shared" si="10"/>
        <v>224852</v>
      </c>
      <c r="AF39">
        <f t="shared" si="10"/>
        <v>224852</v>
      </c>
      <c r="AG39" s="10">
        <f t="shared" si="10"/>
        <v>100</v>
      </c>
      <c r="AH39">
        <f t="shared" si="10"/>
        <v>0</v>
      </c>
      <c r="AI39">
        <f t="shared" si="10"/>
        <v>0</v>
      </c>
      <c r="AK39" t="str">
        <f t="shared" si="5"/>
        <v>c_majorsectors</v>
      </c>
      <c r="AL39">
        <f t="shared" si="5"/>
        <v>224852</v>
      </c>
      <c r="AM39">
        <f t="shared" si="5"/>
        <v>224852</v>
      </c>
      <c r="AN39" s="10">
        <f t="shared" si="5"/>
        <v>100</v>
      </c>
      <c r="AO39">
        <f t="shared" si="5"/>
        <v>0</v>
      </c>
      <c r="AP39">
        <f t="shared" si="5"/>
        <v>0</v>
      </c>
      <c r="AR39" t="s">
        <v>1306</v>
      </c>
      <c r="AS39">
        <v>224852</v>
      </c>
      <c r="AT39">
        <v>224852</v>
      </c>
      <c r="AU39">
        <v>100</v>
      </c>
      <c r="AV39">
        <v>0</v>
      </c>
      <c r="AW39">
        <v>0</v>
      </c>
      <c r="AY39" t="s">
        <v>1306</v>
      </c>
      <c r="AZ39">
        <v>224852</v>
      </c>
      <c r="BA39">
        <v>224852</v>
      </c>
      <c r="BB39">
        <v>100</v>
      </c>
      <c r="BC39">
        <v>0</v>
      </c>
      <c r="BD39">
        <v>0</v>
      </c>
    </row>
    <row r="40" spans="1:56" x14ac:dyDescent="0.3">
      <c r="A40" t="s">
        <v>1046</v>
      </c>
      <c r="B40" t="s">
        <v>1026</v>
      </c>
      <c r="C40" t="s">
        <v>1027</v>
      </c>
      <c r="D40" t="s">
        <v>1047</v>
      </c>
      <c r="E40" t="s">
        <v>1044</v>
      </c>
      <c r="F40">
        <v>185297</v>
      </c>
      <c r="G40">
        <v>147975</v>
      </c>
      <c r="H40" s="24">
        <v>79.86</v>
      </c>
      <c r="I40">
        <v>37322</v>
      </c>
      <c r="J40">
        <v>20.14</v>
      </c>
      <c r="K40" t="str">
        <f t="shared" si="3"/>
        <v>cft_country</v>
      </c>
      <c r="P40" s="21" t="s">
        <v>1307</v>
      </c>
      <c r="Q40" s="21">
        <v>224852</v>
      </c>
      <c r="R40" s="21">
        <v>224852</v>
      </c>
      <c r="S40" s="22">
        <v>100</v>
      </c>
      <c r="T40" s="21">
        <v>0</v>
      </c>
      <c r="U40" s="21">
        <v>0</v>
      </c>
      <c r="W40" t="e">
        <f t="shared" si="9"/>
        <v>#N/A</v>
      </c>
      <c r="X40" t="e">
        <f t="shared" si="8"/>
        <v>#N/A</v>
      </c>
      <c r="Y40" t="e">
        <f t="shared" si="8"/>
        <v>#N/A</v>
      </c>
      <c r="Z40" s="10" t="e">
        <f t="shared" si="8"/>
        <v>#N/A</v>
      </c>
      <c r="AA40" t="e">
        <f t="shared" si="8"/>
        <v>#N/A</v>
      </c>
      <c r="AB40" t="e">
        <f t="shared" si="8"/>
        <v>#N/A</v>
      </c>
      <c r="AD40" t="str">
        <f t="shared" si="10"/>
        <v>c_noticelanguage</v>
      </c>
      <c r="AE40">
        <f t="shared" si="10"/>
        <v>224852</v>
      </c>
      <c r="AF40">
        <f t="shared" si="10"/>
        <v>224852</v>
      </c>
      <c r="AG40" s="10">
        <f t="shared" si="10"/>
        <v>100</v>
      </c>
      <c r="AH40">
        <f t="shared" si="10"/>
        <v>0</v>
      </c>
      <c r="AI40">
        <f t="shared" si="10"/>
        <v>0</v>
      </c>
      <c r="AK40" t="str">
        <f t="shared" si="5"/>
        <v>c_noticelanguage</v>
      </c>
      <c r="AL40">
        <f t="shared" si="5"/>
        <v>224852</v>
      </c>
      <c r="AM40">
        <f t="shared" si="5"/>
        <v>224852</v>
      </c>
      <c r="AN40" s="10">
        <f t="shared" si="5"/>
        <v>100</v>
      </c>
      <c r="AO40">
        <f t="shared" si="5"/>
        <v>0</v>
      </c>
      <c r="AP40">
        <f t="shared" si="5"/>
        <v>0</v>
      </c>
      <c r="AR40" t="s">
        <v>1307</v>
      </c>
      <c r="AS40">
        <v>224852</v>
      </c>
      <c r="AT40">
        <v>224852</v>
      </c>
      <c r="AU40">
        <v>100</v>
      </c>
      <c r="AV40">
        <v>0</v>
      </c>
      <c r="AW40">
        <v>0</v>
      </c>
      <c r="AY40" t="s">
        <v>1307</v>
      </c>
      <c r="AZ40">
        <v>224852</v>
      </c>
      <c r="BA40">
        <v>224852</v>
      </c>
      <c r="BB40">
        <v>100</v>
      </c>
      <c r="BC40">
        <v>0</v>
      </c>
      <c r="BD40">
        <v>0</v>
      </c>
    </row>
    <row r="41" spans="1:56" x14ac:dyDescent="0.3">
      <c r="A41" t="s">
        <v>1048</v>
      </c>
      <c r="B41" t="s">
        <v>1049</v>
      </c>
      <c r="C41" t="s">
        <v>1050</v>
      </c>
      <c r="D41" t="s">
        <v>275</v>
      </c>
      <c r="E41" t="s">
        <v>1046</v>
      </c>
      <c r="F41">
        <v>185297</v>
      </c>
      <c r="G41">
        <v>147975</v>
      </c>
      <c r="H41" s="24">
        <v>79.86</v>
      </c>
      <c r="I41">
        <v>37322</v>
      </c>
      <c r="J41">
        <v>20.14</v>
      </c>
      <c r="K41" t="str">
        <f t="shared" si="3"/>
        <v>cft_pr_name</v>
      </c>
      <c r="P41" s="21" t="s">
        <v>1308</v>
      </c>
      <c r="Q41" s="21">
        <v>224852</v>
      </c>
      <c r="R41" s="21">
        <v>224852</v>
      </c>
      <c r="S41" s="22">
        <v>100</v>
      </c>
      <c r="T41" s="21">
        <v>0</v>
      </c>
      <c r="U41" s="21">
        <v>0</v>
      </c>
      <c r="W41" t="e">
        <f t="shared" si="9"/>
        <v>#N/A</v>
      </c>
      <c r="X41" t="e">
        <f t="shared" si="8"/>
        <v>#N/A</v>
      </c>
      <c r="Y41" t="e">
        <f t="shared" si="8"/>
        <v>#N/A</v>
      </c>
      <c r="Z41" s="10" t="e">
        <f t="shared" si="8"/>
        <v>#N/A</v>
      </c>
      <c r="AA41" t="e">
        <f t="shared" si="8"/>
        <v>#N/A</v>
      </c>
      <c r="AB41" t="e">
        <f t="shared" si="8"/>
        <v>#N/A</v>
      </c>
      <c r="AD41" t="str">
        <f t="shared" si="10"/>
        <v>c_noticestatus</v>
      </c>
      <c r="AE41">
        <f t="shared" si="10"/>
        <v>224852</v>
      </c>
      <c r="AF41">
        <f t="shared" si="10"/>
        <v>224852</v>
      </c>
      <c r="AG41" s="10">
        <f t="shared" si="10"/>
        <v>100</v>
      </c>
      <c r="AH41">
        <f t="shared" si="10"/>
        <v>0</v>
      </c>
      <c r="AI41">
        <f t="shared" si="10"/>
        <v>0</v>
      </c>
      <c r="AK41" t="str">
        <f t="shared" si="5"/>
        <v>c_noticestatus</v>
      </c>
      <c r="AL41">
        <f t="shared" si="5"/>
        <v>224852</v>
      </c>
      <c r="AM41">
        <f t="shared" si="5"/>
        <v>224852</v>
      </c>
      <c r="AN41" s="10">
        <f t="shared" si="5"/>
        <v>100</v>
      </c>
      <c r="AO41">
        <f t="shared" si="5"/>
        <v>0</v>
      </c>
      <c r="AP41">
        <f t="shared" si="5"/>
        <v>0</v>
      </c>
      <c r="AR41" t="s">
        <v>1308</v>
      </c>
      <c r="AS41">
        <v>224852</v>
      </c>
      <c r="AT41">
        <v>224852</v>
      </c>
      <c r="AU41">
        <v>100</v>
      </c>
      <c r="AV41">
        <v>0</v>
      </c>
      <c r="AW41">
        <v>0</v>
      </c>
      <c r="AY41" t="s">
        <v>1308</v>
      </c>
      <c r="AZ41">
        <v>224852</v>
      </c>
      <c r="BA41">
        <v>224852</v>
      </c>
      <c r="BB41">
        <v>100</v>
      </c>
      <c r="BC41">
        <v>0</v>
      </c>
      <c r="BD41">
        <v>0</v>
      </c>
    </row>
    <row r="42" spans="1:56" x14ac:dyDescent="0.3">
      <c r="A42" t="s">
        <v>1051</v>
      </c>
      <c r="B42" t="s">
        <v>32</v>
      </c>
      <c r="C42" t="s">
        <v>33</v>
      </c>
      <c r="D42" t="s">
        <v>1052</v>
      </c>
      <c r="E42" t="s">
        <v>1048</v>
      </c>
      <c r="F42">
        <v>185297</v>
      </c>
      <c r="G42">
        <v>147975</v>
      </c>
      <c r="H42" s="24">
        <v>79.86</v>
      </c>
      <c r="I42">
        <v>37322</v>
      </c>
      <c r="J42">
        <v>20.14</v>
      </c>
      <c r="K42" t="str">
        <f t="shared" si="3"/>
        <v>cft_title</v>
      </c>
      <c r="P42" s="21" t="s">
        <v>1309</v>
      </c>
      <c r="Q42" s="21">
        <v>224852</v>
      </c>
      <c r="R42" s="21">
        <v>224852</v>
      </c>
      <c r="S42" s="22">
        <v>100</v>
      </c>
      <c r="T42" s="21">
        <v>0</v>
      </c>
      <c r="U42" s="21">
        <v>0</v>
      </c>
      <c r="W42" t="e">
        <f t="shared" si="9"/>
        <v>#N/A</v>
      </c>
      <c r="X42" t="e">
        <f t="shared" si="8"/>
        <v>#N/A</v>
      </c>
      <c r="Y42" t="e">
        <f t="shared" si="8"/>
        <v>#N/A</v>
      </c>
      <c r="Z42" s="10" t="e">
        <f t="shared" si="8"/>
        <v>#N/A</v>
      </c>
      <c r="AA42" t="e">
        <f t="shared" si="8"/>
        <v>#N/A</v>
      </c>
      <c r="AB42" t="e">
        <f t="shared" si="8"/>
        <v>#N/A</v>
      </c>
      <c r="AD42" t="str">
        <f t="shared" si="10"/>
        <v>c_noticepublicationdate</v>
      </c>
      <c r="AE42">
        <f t="shared" si="10"/>
        <v>224852</v>
      </c>
      <c r="AF42">
        <f t="shared" si="10"/>
        <v>224852</v>
      </c>
      <c r="AG42" s="10">
        <f t="shared" si="10"/>
        <v>100</v>
      </c>
      <c r="AH42">
        <f t="shared" si="10"/>
        <v>0</v>
      </c>
      <c r="AI42">
        <f t="shared" si="10"/>
        <v>0</v>
      </c>
      <c r="AK42" t="str">
        <f t="shared" si="5"/>
        <v>c_noticepublicationdate</v>
      </c>
      <c r="AL42">
        <f t="shared" si="5"/>
        <v>224852</v>
      </c>
      <c r="AM42">
        <f t="shared" si="5"/>
        <v>224852</v>
      </c>
      <c r="AN42" s="10">
        <f t="shared" si="5"/>
        <v>100</v>
      </c>
      <c r="AO42">
        <f t="shared" si="5"/>
        <v>0</v>
      </c>
      <c r="AP42">
        <f t="shared" si="5"/>
        <v>0</v>
      </c>
      <c r="AR42" t="s">
        <v>1309</v>
      </c>
      <c r="AS42">
        <v>224852</v>
      </c>
      <c r="AT42">
        <v>224852</v>
      </c>
      <c r="AU42">
        <v>100</v>
      </c>
      <c r="AV42">
        <v>0</v>
      </c>
      <c r="AW42">
        <v>0</v>
      </c>
      <c r="AY42" t="s">
        <v>1309</v>
      </c>
      <c r="AZ42">
        <v>224852</v>
      </c>
      <c r="BA42">
        <v>224852</v>
      </c>
      <c r="BB42">
        <v>100</v>
      </c>
      <c r="BC42">
        <v>0</v>
      </c>
      <c r="BD42">
        <v>0</v>
      </c>
    </row>
    <row r="43" spans="1:56" x14ac:dyDescent="0.3">
      <c r="A43" t="s">
        <v>1053</v>
      </c>
      <c r="B43" t="s">
        <v>1054</v>
      </c>
      <c r="C43" t="s">
        <v>1055</v>
      </c>
      <c r="D43" t="s">
        <v>1056</v>
      </c>
      <c r="E43" t="s">
        <v>1051</v>
      </c>
      <c r="F43">
        <v>185297</v>
      </c>
      <c r="G43">
        <v>152131</v>
      </c>
      <c r="H43" s="24">
        <v>82.1</v>
      </c>
      <c r="I43">
        <v>33166</v>
      </c>
      <c r="J43">
        <v>17.899999999999999</v>
      </c>
      <c r="K43" t="str">
        <f t="shared" si="3"/>
        <v>cft_procedure</v>
      </c>
      <c r="P43" s="21" t="s">
        <v>1294</v>
      </c>
      <c r="Q43" s="21">
        <v>224852</v>
      </c>
      <c r="R43" s="21">
        <v>224852</v>
      </c>
      <c r="S43" s="22">
        <v>100</v>
      </c>
      <c r="T43" s="21">
        <v>0</v>
      </c>
      <c r="U43" s="21">
        <v>0</v>
      </c>
      <c r="W43" t="e">
        <f t="shared" si="9"/>
        <v>#N/A</v>
      </c>
      <c r="X43" t="e">
        <f t="shared" si="8"/>
        <v>#N/A</v>
      </c>
      <c r="Y43" t="e">
        <f t="shared" si="8"/>
        <v>#N/A</v>
      </c>
      <c r="Z43" s="10" t="e">
        <f t="shared" si="8"/>
        <v>#N/A</v>
      </c>
      <c r="AA43" t="e">
        <f t="shared" si="8"/>
        <v>#N/A</v>
      </c>
      <c r="AB43" t="e">
        <f t="shared" si="8"/>
        <v>#N/A</v>
      </c>
      <c r="AD43" t="str">
        <f t="shared" si="10"/>
        <v>c_noticetype</v>
      </c>
      <c r="AE43">
        <f t="shared" si="10"/>
        <v>224852</v>
      </c>
      <c r="AF43">
        <f t="shared" si="10"/>
        <v>224852</v>
      </c>
      <c r="AG43" s="10">
        <f t="shared" si="10"/>
        <v>100</v>
      </c>
      <c r="AH43">
        <f t="shared" si="10"/>
        <v>0</v>
      </c>
      <c r="AI43">
        <f t="shared" si="10"/>
        <v>0</v>
      </c>
      <c r="AK43" t="str">
        <f t="shared" si="5"/>
        <v>c_noticetype</v>
      </c>
      <c r="AL43">
        <f t="shared" si="5"/>
        <v>224852</v>
      </c>
      <c r="AM43">
        <f t="shared" si="5"/>
        <v>224852</v>
      </c>
      <c r="AN43" s="10">
        <f t="shared" si="5"/>
        <v>100</v>
      </c>
      <c r="AO43">
        <f t="shared" si="5"/>
        <v>0</v>
      </c>
      <c r="AP43">
        <f t="shared" si="5"/>
        <v>0</v>
      </c>
      <c r="AR43" t="s">
        <v>1294</v>
      </c>
      <c r="AS43">
        <v>224852</v>
      </c>
      <c r="AT43">
        <v>224852</v>
      </c>
      <c r="AU43">
        <v>100</v>
      </c>
      <c r="AV43">
        <v>0</v>
      </c>
      <c r="AW43">
        <v>0</v>
      </c>
      <c r="AY43" t="s">
        <v>1294</v>
      </c>
      <c r="AZ43">
        <v>224852</v>
      </c>
      <c r="BA43">
        <v>224852</v>
      </c>
      <c r="BB43">
        <v>100</v>
      </c>
      <c r="BC43">
        <v>0</v>
      </c>
      <c r="BD43">
        <v>0</v>
      </c>
    </row>
    <row r="44" spans="1:56" x14ac:dyDescent="0.3">
      <c r="A44" t="s">
        <v>1057</v>
      </c>
      <c r="B44" t="s">
        <v>1058</v>
      </c>
      <c r="C44" t="s">
        <v>1059</v>
      </c>
      <c r="D44" t="s">
        <v>299</v>
      </c>
      <c r="E44" t="s">
        <v>1053</v>
      </c>
      <c r="F44">
        <v>185297</v>
      </c>
      <c r="G44">
        <v>159359</v>
      </c>
      <c r="H44" s="24">
        <v>86</v>
      </c>
      <c r="I44">
        <v>25938</v>
      </c>
      <c r="J44">
        <v>14</v>
      </c>
      <c r="K44" t="str">
        <f t="shared" si="3"/>
        <v>cft_fip_name</v>
      </c>
      <c r="P44" s="21" t="s">
        <v>1310</v>
      </c>
      <c r="Q44" s="21">
        <v>224852</v>
      </c>
      <c r="R44" s="21">
        <v>224852</v>
      </c>
      <c r="S44" s="22">
        <v>100</v>
      </c>
      <c r="T44" s="21">
        <v>0</v>
      </c>
      <c r="U44" s="21">
        <v>0</v>
      </c>
      <c r="W44" t="e">
        <f t="shared" si="9"/>
        <v>#N/A</v>
      </c>
      <c r="X44" t="e">
        <f t="shared" si="8"/>
        <v>#N/A</v>
      </c>
      <c r="Y44" t="e">
        <f t="shared" si="8"/>
        <v>#N/A</v>
      </c>
      <c r="Z44" s="10" t="e">
        <f t="shared" si="8"/>
        <v>#N/A</v>
      </c>
      <c r="AA44" t="e">
        <f t="shared" si="8"/>
        <v>#N/A</v>
      </c>
      <c r="AB44" t="e">
        <f t="shared" si="8"/>
        <v>#N/A</v>
      </c>
      <c r="AD44" t="str">
        <f t="shared" ref="AD44:AI53" si="11">VLOOKUP($P44,$AR$4:$AW$257,AD$3,FALSE)</f>
        <v>c_noticesourceid</v>
      </c>
      <c r="AE44">
        <f t="shared" si="11"/>
        <v>224852</v>
      </c>
      <c r="AF44">
        <f t="shared" si="11"/>
        <v>224852</v>
      </c>
      <c r="AG44" s="10">
        <f t="shared" si="11"/>
        <v>100</v>
      </c>
      <c r="AH44">
        <f t="shared" si="11"/>
        <v>0</v>
      </c>
      <c r="AI44">
        <f t="shared" si="11"/>
        <v>0</v>
      </c>
      <c r="AK44" t="str">
        <f t="shared" si="5"/>
        <v>c_noticesourceid</v>
      </c>
      <c r="AL44">
        <f t="shared" si="5"/>
        <v>224852</v>
      </c>
      <c r="AM44">
        <f t="shared" si="5"/>
        <v>224852</v>
      </c>
      <c r="AN44" s="10">
        <f t="shared" si="5"/>
        <v>100</v>
      </c>
      <c r="AO44">
        <f t="shared" si="5"/>
        <v>0</v>
      </c>
      <c r="AP44">
        <f t="shared" si="5"/>
        <v>0</v>
      </c>
      <c r="AR44" t="s">
        <v>1310</v>
      </c>
      <c r="AS44">
        <v>224852</v>
      </c>
      <c r="AT44">
        <v>224852</v>
      </c>
      <c r="AU44">
        <v>100</v>
      </c>
      <c r="AV44">
        <v>0</v>
      </c>
      <c r="AW44">
        <v>0</v>
      </c>
      <c r="AY44" t="s">
        <v>1310</v>
      </c>
      <c r="AZ44">
        <v>224852</v>
      </c>
      <c r="BA44">
        <v>224852</v>
      </c>
      <c r="BB44">
        <v>100</v>
      </c>
      <c r="BC44">
        <v>0</v>
      </c>
      <c r="BD44">
        <v>0</v>
      </c>
    </row>
    <row r="45" spans="1:56" x14ac:dyDescent="0.3">
      <c r="A45" t="s">
        <v>1060</v>
      </c>
      <c r="B45" t="s">
        <v>1061</v>
      </c>
      <c r="C45" t="s">
        <v>1062</v>
      </c>
      <c r="D45" t="s">
        <v>300</v>
      </c>
      <c r="E45" t="s">
        <v>1057</v>
      </c>
      <c r="F45">
        <v>185297</v>
      </c>
      <c r="G45">
        <v>159417</v>
      </c>
      <c r="H45" s="24">
        <v>86.03</v>
      </c>
      <c r="I45">
        <v>25880</v>
      </c>
      <c r="J45">
        <v>13.97</v>
      </c>
      <c r="K45" t="str">
        <f t="shared" si="3"/>
        <v>cft_fip_email</v>
      </c>
      <c r="P45" t="s">
        <v>39</v>
      </c>
      <c r="Q45">
        <v>224852</v>
      </c>
      <c r="R45" s="14">
        <v>81371</v>
      </c>
      <c r="S45" s="24">
        <v>36.19</v>
      </c>
      <c r="T45">
        <v>143481</v>
      </c>
      <c r="U45">
        <v>63.81</v>
      </c>
      <c r="W45" t="str">
        <f t="shared" si="9"/>
        <v>anb_country</v>
      </c>
      <c r="X45">
        <f t="shared" si="9"/>
        <v>185297</v>
      </c>
      <c r="Y45">
        <f t="shared" si="9"/>
        <v>53437</v>
      </c>
      <c r="Z45" s="10">
        <f t="shared" si="9"/>
        <v>28.84</v>
      </c>
      <c r="AA45">
        <f t="shared" si="9"/>
        <v>131860</v>
      </c>
      <c r="AB45">
        <f t="shared" si="9"/>
        <v>71.16</v>
      </c>
      <c r="AD45" t="str">
        <f t="shared" si="11"/>
        <v>anb_country</v>
      </c>
      <c r="AE45">
        <f t="shared" si="11"/>
        <v>224852</v>
      </c>
      <c r="AF45">
        <f t="shared" si="11"/>
        <v>81371</v>
      </c>
      <c r="AG45" s="10">
        <f t="shared" si="11"/>
        <v>36.19</v>
      </c>
      <c r="AH45">
        <f t="shared" si="11"/>
        <v>143481</v>
      </c>
      <c r="AI45">
        <f t="shared" si="11"/>
        <v>63.81</v>
      </c>
      <c r="AK45" t="str">
        <f t="shared" si="5"/>
        <v>anb_country</v>
      </c>
      <c r="AL45">
        <f t="shared" si="5"/>
        <v>224852</v>
      </c>
      <c r="AM45">
        <f t="shared" si="5"/>
        <v>81371</v>
      </c>
      <c r="AN45" s="10">
        <f t="shared" si="5"/>
        <v>36.19</v>
      </c>
      <c r="AO45">
        <f t="shared" si="5"/>
        <v>143481</v>
      </c>
      <c r="AP45">
        <f t="shared" si="5"/>
        <v>63.81</v>
      </c>
      <c r="AR45" t="s">
        <v>39</v>
      </c>
      <c r="AS45">
        <v>224852</v>
      </c>
      <c r="AT45">
        <v>81371</v>
      </c>
      <c r="AU45">
        <v>36.19</v>
      </c>
      <c r="AV45">
        <v>143481</v>
      </c>
      <c r="AW45">
        <v>63.81</v>
      </c>
      <c r="AY45" t="s">
        <v>39</v>
      </c>
      <c r="AZ45">
        <v>224852</v>
      </c>
      <c r="BA45">
        <v>81371</v>
      </c>
      <c r="BB45">
        <v>36.19</v>
      </c>
      <c r="BC45">
        <v>143481</v>
      </c>
      <c r="BD45">
        <v>63.81</v>
      </c>
    </row>
    <row r="46" spans="1:56" x14ac:dyDescent="0.3">
      <c r="A46" t="s">
        <v>1063</v>
      </c>
      <c r="B46" t="s">
        <v>1064</v>
      </c>
      <c r="C46" t="s">
        <v>1065</v>
      </c>
      <c r="D46" t="s">
        <v>1066</v>
      </c>
      <c r="E46" t="s">
        <v>1060</v>
      </c>
      <c r="F46">
        <v>185297</v>
      </c>
      <c r="G46">
        <v>159368</v>
      </c>
      <c r="H46" s="24">
        <v>86.01</v>
      </c>
      <c r="I46">
        <v>25929</v>
      </c>
      <c r="J46">
        <v>13.99</v>
      </c>
      <c r="K46" t="str">
        <f t="shared" si="3"/>
        <v>cft_fip_phone</v>
      </c>
      <c r="P46" s="21" t="s">
        <v>531</v>
      </c>
      <c r="Q46" s="21">
        <v>224852</v>
      </c>
      <c r="R46" s="21">
        <v>224852</v>
      </c>
      <c r="S46" s="22">
        <v>100</v>
      </c>
      <c r="T46" s="21">
        <v>0</v>
      </c>
      <c r="U46" s="21">
        <v>0</v>
      </c>
      <c r="W46" t="e">
        <f t="shared" si="9"/>
        <v>#N/A</v>
      </c>
      <c r="X46" t="e">
        <f t="shared" si="9"/>
        <v>#N/A</v>
      </c>
      <c r="Y46" t="e">
        <f t="shared" si="9"/>
        <v>#N/A</v>
      </c>
      <c r="Z46" s="10" t="e">
        <f t="shared" si="9"/>
        <v>#N/A</v>
      </c>
      <c r="AA46" t="e">
        <f t="shared" si="9"/>
        <v>#N/A</v>
      </c>
      <c r="AB46" t="e">
        <f t="shared" si="9"/>
        <v>#N/A</v>
      </c>
      <c r="AD46" t="str">
        <f t="shared" si="11"/>
        <v>projectcountry</v>
      </c>
      <c r="AE46">
        <f t="shared" si="11"/>
        <v>224852</v>
      </c>
      <c r="AF46">
        <f t="shared" si="11"/>
        <v>224852</v>
      </c>
      <c r="AG46" s="10">
        <f t="shared" si="11"/>
        <v>100</v>
      </c>
      <c r="AH46">
        <f t="shared" si="11"/>
        <v>0</v>
      </c>
      <c r="AI46">
        <f t="shared" si="11"/>
        <v>0</v>
      </c>
      <c r="AK46" t="str">
        <f t="shared" si="5"/>
        <v>projectcountry</v>
      </c>
      <c r="AL46">
        <f t="shared" si="5"/>
        <v>224852</v>
      </c>
      <c r="AM46">
        <f t="shared" si="5"/>
        <v>224852</v>
      </c>
      <c r="AN46" s="10">
        <f t="shared" si="5"/>
        <v>100</v>
      </c>
      <c r="AO46">
        <f t="shared" si="5"/>
        <v>0</v>
      </c>
      <c r="AP46">
        <f t="shared" si="5"/>
        <v>0</v>
      </c>
      <c r="AR46" t="s">
        <v>531</v>
      </c>
      <c r="AS46">
        <v>224852</v>
      </c>
      <c r="AT46">
        <v>224852</v>
      </c>
      <c r="AU46">
        <v>100</v>
      </c>
      <c r="AV46">
        <v>0</v>
      </c>
      <c r="AW46">
        <v>0</v>
      </c>
      <c r="AY46" t="s">
        <v>531</v>
      </c>
      <c r="AZ46">
        <v>224852</v>
      </c>
      <c r="BA46">
        <v>224852</v>
      </c>
      <c r="BB46">
        <v>100</v>
      </c>
      <c r="BC46">
        <v>0</v>
      </c>
      <c r="BD46">
        <v>0</v>
      </c>
    </row>
    <row r="47" spans="1:56" x14ac:dyDescent="0.3">
      <c r="A47" t="s">
        <v>1067</v>
      </c>
      <c r="B47" t="s">
        <v>1068</v>
      </c>
      <c r="C47" t="s">
        <v>1069</v>
      </c>
      <c r="D47" t="s">
        <v>302</v>
      </c>
      <c r="E47" t="s">
        <v>1063</v>
      </c>
      <c r="F47">
        <v>185297</v>
      </c>
      <c r="G47">
        <v>159556</v>
      </c>
      <c r="H47" s="24">
        <v>86.11</v>
      </c>
      <c r="I47">
        <v>25741</v>
      </c>
      <c r="J47">
        <v>13.89</v>
      </c>
      <c r="K47" t="str">
        <f t="shared" si="3"/>
        <v>cft_fip_city</v>
      </c>
      <c r="P47" t="s">
        <v>1004</v>
      </c>
      <c r="Q47">
        <v>224852</v>
      </c>
      <c r="R47" s="14">
        <v>75105</v>
      </c>
      <c r="S47" s="24">
        <v>33.4</v>
      </c>
      <c r="T47">
        <v>149747</v>
      </c>
      <c r="U47">
        <v>66.599999999999994</v>
      </c>
      <c r="W47" t="str">
        <f t="shared" si="9"/>
        <v>pr_region</v>
      </c>
      <c r="X47">
        <f t="shared" si="9"/>
        <v>185297</v>
      </c>
      <c r="Y47">
        <f t="shared" si="9"/>
        <v>53437</v>
      </c>
      <c r="Z47" s="10">
        <f t="shared" si="9"/>
        <v>28.84</v>
      </c>
      <c r="AA47">
        <f t="shared" si="9"/>
        <v>131860</v>
      </c>
      <c r="AB47">
        <f t="shared" si="9"/>
        <v>71.16</v>
      </c>
      <c r="AD47" t="str">
        <f t="shared" si="11"/>
        <v>pr_region</v>
      </c>
      <c r="AE47">
        <f t="shared" si="11"/>
        <v>224852</v>
      </c>
      <c r="AF47">
        <f t="shared" si="11"/>
        <v>75105</v>
      </c>
      <c r="AG47" s="10">
        <f t="shared" si="11"/>
        <v>33.4</v>
      </c>
      <c r="AH47">
        <f t="shared" si="11"/>
        <v>149747</v>
      </c>
      <c r="AI47">
        <f t="shared" si="11"/>
        <v>66.599999999999994</v>
      </c>
      <c r="AK47" t="str">
        <f t="shared" si="5"/>
        <v>pr_region</v>
      </c>
      <c r="AL47">
        <f t="shared" si="5"/>
        <v>224852</v>
      </c>
      <c r="AM47">
        <f t="shared" si="5"/>
        <v>75105</v>
      </c>
      <c r="AN47" s="10">
        <f t="shared" si="5"/>
        <v>33.4</v>
      </c>
      <c r="AO47">
        <f t="shared" si="5"/>
        <v>149747</v>
      </c>
      <c r="AP47">
        <f t="shared" si="5"/>
        <v>66.599999999999994</v>
      </c>
      <c r="AR47" t="s">
        <v>1004</v>
      </c>
      <c r="AS47">
        <v>224852</v>
      </c>
      <c r="AT47">
        <v>75105</v>
      </c>
      <c r="AU47">
        <v>33.4</v>
      </c>
      <c r="AV47">
        <v>149747</v>
      </c>
      <c r="AW47">
        <v>66.599999999999994</v>
      </c>
      <c r="AY47" t="s">
        <v>1004</v>
      </c>
      <c r="AZ47">
        <v>224852</v>
      </c>
      <c r="BA47">
        <v>75105</v>
      </c>
      <c r="BB47">
        <v>33.4</v>
      </c>
      <c r="BC47">
        <v>149747</v>
      </c>
      <c r="BD47">
        <v>66.599999999999994</v>
      </c>
    </row>
    <row r="48" spans="1:56" x14ac:dyDescent="0.3">
      <c r="A48" t="s">
        <v>1070</v>
      </c>
      <c r="B48" t="s">
        <v>81</v>
      </c>
      <c r="C48" t="s">
        <v>29</v>
      </c>
      <c r="D48" t="s">
        <v>303</v>
      </c>
      <c r="E48" t="s">
        <v>1067</v>
      </c>
      <c r="F48">
        <v>185297</v>
      </c>
      <c r="G48">
        <v>159366</v>
      </c>
      <c r="H48" s="24">
        <v>86.01</v>
      </c>
      <c r="I48">
        <v>25931</v>
      </c>
      <c r="J48">
        <v>13.99</v>
      </c>
      <c r="K48" t="str">
        <f t="shared" si="3"/>
        <v>cft_fip_street</v>
      </c>
      <c r="P48" s="21" t="s">
        <v>1311</v>
      </c>
      <c r="Q48" s="21">
        <v>224852</v>
      </c>
      <c r="R48" s="21">
        <v>224852</v>
      </c>
      <c r="S48" s="22">
        <v>100</v>
      </c>
      <c r="T48" s="21">
        <v>0</v>
      </c>
      <c r="U48" s="21">
        <v>0</v>
      </c>
      <c r="W48" t="e">
        <f t="shared" si="9"/>
        <v>#N/A</v>
      </c>
      <c r="X48" t="e">
        <f t="shared" si="9"/>
        <v>#N/A</v>
      </c>
      <c r="Y48" t="e">
        <f t="shared" si="9"/>
        <v>#N/A</v>
      </c>
      <c r="Z48" s="10" t="e">
        <f t="shared" si="9"/>
        <v>#N/A</v>
      </c>
      <c r="AA48" t="e">
        <f t="shared" si="9"/>
        <v>#N/A</v>
      </c>
      <c r="AB48" t="e">
        <f t="shared" si="9"/>
        <v>#N/A</v>
      </c>
      <c r="AD48" t="str">
        <f t="shared" si="11"/>
        <v>projectproductline</v>
      </c>
      <c r="AE48">
        <f t="shared" si="11"/>
        <v>224852</v>
      </c>
      <c r="AF48">
        <f t="shared" si="11"/>
        <v>224852</v>
      </c>
      <c r="AG48" s="10">
        <f t="shared" si="11"/>
        <v>100</v>
      </c>
      <c r="AH48">
        <f t="shared" si="11"/>
        <v>0</v>
      </c>
      <c r="AI48">
        <f t="shared" si="11"/>
        <v>0</v>
      </c>
      <c r="AK48" t="str">
        <f t="shared" si="5"/>
        <v>projectproductline</v>
      </c>
      <c r="AL48">
        <f t="shared" si="5"/>
        <v>224852</v>
      </c>
      <c r="AM48">
        <f t="shared" si="5"/>
        <v>224852</v>
      </c>
      <c r="AN48" s="10">
        <f t="shared" si="5"/>
        <v>100</v>
      </c>
      <c r="AO48">
        <f t="shared" si="5"/>
        <v>0</v>
      </c>
      <c r="AP48">
        <f t="shared" si="5"/>
        <v>0</v>
      </c>
      <c r="AR48" t="s">
        <v>1311</v>
      </c>
      <c r="AS48">
        <v>224852</v>
      </c>
      <c r="AT48">
        <v>224852</v>
      </c>
      <c r="AU48">
        <v>100</v>
      </c>
      <c r="AV48">
        <v>0</v>
      </c>
      <c r="AW48">
        <v>0</v>
      </c>
      <c r="AY48" t="s">
        <v>1311</v>
      </c>
      <c r="AZ48">
        <v>224852</v>
      </c>
      <c r="BA48">
        <v>224852</v>
      </c>
      <c r="BB48">
        <v>100</v>
      </c>
      <c r="BC48">
        <v>0</v>
      </c>
      <c r="BD48">
        <v>0</v>
      </c>
    </row>
    <row r="49" spans="1:56" x14ac:dyDescent="0.3">
      <c r="A49" t="s">
        <v>1071</v>
      </c>
      <c r="B49" t="s">
        <v>493</v>
      </c>
      <c r="C49" t="s">
        <v>494</v>
      </c>
      <c r="D49" t="s">
        <v>1072</v>
      </c>
      <c r="E49" t="s">
        <v>1070</v>
      </c>
      <c r="F49">
        <v>185297</v>
      </c>
      <c r="G49">
        <v>160257</v>
      </c>
      <c r="H49" s="24">
        <v>86.49</v>
      </c>
      <c r="I49">
        <v>25040</v>
      </c>
      <c r="J49">
        <v>13.51</v>
      </c>
      <c r="K49" t="str">
        <f t="shared" si="3"/>
        <v>cft_fip_countr</v>
      </c>
      <c r="P49" s="21" t="s">
        <v>411</v>
      </c>
      <c r="Q49" s="21">
        <v>224852</v>
      </c>
      <c r="R49" s="21">
        <v>224852</v>
      </c>
      <c r="S49" s="22">
        <v>100</v>
      </c>
      <c r="T49" s="21">
        <v>0</v>
      </c>
      <c r="U49" s="21">
        <v>0</v>
      </c>
      <c r="W49" t="e">
        <f t="shared" si="9"/>
        <v>#N/A</v>
      </c>
      <c r="X49" t="e">
        <f t="shared" si="9"/>
        <v>#N/A</v>
      </c>
      <c r="Y49" t="e">
        <f t="shared" si="9"/>
        <v>#N/A</v>
      </c>
      <c r="Z49" s="10" t="e">
        <f t="shared" si="9"/>
        <v>#N/A</v>
      </c>
      <c r="AA49" t="e">
        <f t="shared" si="9"/>
        <v>#N/A</v>
      </c>
      <c r="AB49" t="e">
        <f t="shared" si="9"/>
        <v>#N/A</v>
      </c>
      <c r="AD49" t="str">
        <f t="shared" si="11"/>
        <v>biddeadline</v>
      </c>
      <c r="AE49">
        <f t="shared" si="11"/>
        <v>224852</v>
      </c>
      <c r="AF49">
        <f t="shared" si="11"/>
        <v>224852</v>
      </c>
      <c r="AG49" s="10">
        <f t="shared" si="11"/>
        <v>100</v>
      </c>
      <c r="AH49">
        <f t="shared" si="11"/>
        <v>0</v>
      </c>
      <c r="AI49">
        <f t="shared" si="11"/>
        <v>0</v>
      </c>
      <c r="AK49" t="str">
        <f t="shared" si="5"/>
        <v>biddeadline</v>
      </c>
      <c r="AL49">
        <f t="shared" si="5"/>
        <v>224852</v>
      </c>
      <c r="AM49">
        <f t="shared" si="5"/>
        <v>224852</v>
      </c>
      <c r="AN49" s="10">
        <f t="shared" si="5"/>
        <v>100</v>
      </c>
      <c r="AO49">
        <f t="shared" si="5"/>
        <v>0</v>
      </c>
      <c r="AP49">
        <f t="shared" si="5"/>
        <v>0</v>
      </c>
      <c r="AR49" t="s">
        <v>411</v>
      </c>
      <c r="AS49">
        <v>224852</v>
      </c>
      <c r="AT49">
        <v>224852</v>
      </c>
      <c r="AU49">
        <v>100</v>
      </c>
      <c r="AV49">
        <v>0</v>
      </c>
      <c r="AW49">
        <v>0</v>
      </c>
      <c r="AY49" t="s">
        <v>411</v>
      </c>
      <c r="AZ49">
        <v>224852</v>
      </c>
      <c r="BA49">
        <v>224852</v>
      </c>
      <c r="BB49">
        <v>100</v>
      </c>
      <c r="BC49">
        <v>0</v>
      </c>
      <c r="BD49">
        <v>0</v>
      </c>
    </row>
    <row r="50" spans="1:56" x14ac:dyDescent="0.3">
      <c r="A50" t="s">
        <v>1073</v>
      </c>
      <c r="B50" t="s">
        <v>140</v>
      </c>
      <c r="C50" t="s">
        <v>29</v>
      </c>
      <c r="D50" t="s">
        <v>1074</v>
      </c>
      <c r="E50" t="s">
        <v>1071</v>
      </c>
      <c r="F50">
        <v>185297</v>
      </c>
      <c r="G50">
        <v>147976</v>
      </c>
      <c r="H50" s="24">
        <v>79.86</v>
      </c>
      <c r="I50">
        <v>37321</v>
      </c>
      <c r="J50">
        <v>20.14</v>
      </c>
      <c r="K50" t="str">
        <f t="shared" si="3"/>
        <v>cft_language</v>
      </c>
      <c r="P50" t="s">
        <v>1006</v>
      </c>
      <c r="Q50">
        <v>224852</v>
      </c>
      <c r="R50" s="14">
        <v>75108</v>
      </c>
      <c r="S50" s="24">
        <v>33.4</v>
      </c>
      <c r="T50">
        <v>149744</v>
      </c>
      <c r="U50">
        <v>66.599999999999994</v>
      </c>
      <c r="W50" t="str">
        <f t="shared" si="9"/>
        <v>ca_description</v>
      </c>
      <c r="X50">
        <f t="shared" si="9"/>
        <v>185297</v>
      </c>
      <c r="Y50">
        <f t="shared" si="9"/>
        <v>53442</v>
      </c>
      <c r="Z50" s="10">
        <f t="shared" si="9"/>
        <v>28.84</v>
      </c>
      <c r="AA50">
        <f t="shared" si="9"/>
        <v>131855</v>
      </c>
      <c r="AB50">
        <f t="shared" si="9"/>
        <v>71.16</v>
      </c>
      <c r="AD50" t="str">
        <f t="shared" si="11"/>
        <v>ca_description</v>
      </c>
      <c r="AE50">
        <f t="shared" si="11"/>
        <v>224852</v>
      </c>
      <c r="AF50">
        <f t="shared" si="11"/>
        <v>75108</v>
      </c>
      <c r="AG50" s="10">
        <f t="shared" si="11"/>
        <v>33.4</v>
      </c>
      <c r="AH50">
        <f t="shared" si="11"/>
        <v>149744</v>
      </c>
      <c r="AI50">
        <f t="shared" si="11"/>
        <v>66.599999999999994</v>
      </c>
      <c r="AK50" t="str">
        <f t="shared" si="5"/>
        <v>ca_description</v>
      </c>
      <c r="AL50">
        <f t="shared" si="5"/>
        <v>224852</v>
      </c>
      <c r="AM50">
        <f t="shared" si="5"/>
        <v>75108</v>
      </c>
      <c r="AN50" s="10">
        <f t="shared" si="5"/>
        <v>33.4</v>
      </c>
      <c r="AO50">
        <f t="shared" si="5"/>
        <v>149744</v>
      </c>
      <c r="AP50">
        <f t="shared" si="5"/>
        <v>66.599999999999994</v>
      </c>
      <c r="AR50" t="s">
        <v>1006</v>
      </c>
      <c r="AS50">
        <v>224852</v>
      </c>
      <c r="AT50">
        <v>75108</v>
      </c>
      <c r="AU50">
        <v>33.4</v>
      </c>
      <c r="AV50">
        <v>149744</v>
      </c>
      <c r="AW50">
        <v>66.599999999999994</v>
      </c>
      <c r="AY50" t="s">
        <v>1006</v>
      </c>
      <c r="AZ50">
        <v>224852</v>
      </c>
      <c r="BA50">
        <v>75108</v>
      </c>
      <c r="BB50">
        <v>33.4</v>
      </c>
      <c r="BC50">
        <v>149744</v>
      </c>
      <c r="BD50">
        <v>66.599999999999994</v>
      </c>
    </row>
    <row r="51" spans="1:56" x14ac:dyDescent="0.3">
      <c r="A51" t="s">
        <v>1075</v>
      </c>
      <c r="B51" t="s">
        <v>493</v>
      </c>
      <c r="C51" t="s">
        <v>494</v>
      </c>
      <c r="D51" t="s">
        <v>1076</v>
      </c>
      <c r="E51" t="s">
        <v>1073</v>
      </c>
      <c r="F51">
        <v>185297</v>
      </c>
      <c r="G51">
        <v>147975</v>
      </c>
      <c r="H51" s="24">
        <v>79.86</v>
      </c>
      <c r="I51">
        <v>37322</v>
      </c>
      <c r="J51">
        <v>20.14</v>
      </c>
      <c r="K51" t="str">
        <f t="shared" si="3"/>
        <v>cft_status</v>
      </c>
      <c r="P51" t="s">
        <v>1010</v>
      </c>
      <c r="Q51">
        <v>224852</v>
      </c>
      <c r="R51" s="14">
        <v>75105</v>
      </c>
      <c r="S51" s="24">
        <v>33.4</v>
      </c>
      <c r="T51">
        <v>149747</v>
      </c>
      <c r="U51">
        <v>66.599999999999994</v>
      </c>
      <c r="W51" t="str">
        <f t="shared" si="9"/>
        <v>ca_fiscalyear</v>
      </c>
      <c r="X51">
        <f t="shared" si="9"/>
        <v>185297</v>
      </c>
      <c r="Y51">
        <f t="shared" si="9"/>
        <v>53437</v>
      </c>
      <c r="Z51" s="10">
        <f t="shared" si="9"/>
        <v>28.84</v>
      </c>
      <c r="AA51">
        <f t="shared" si="9"/>
        <v>131860</v>
      </c>
      <c r="AB51">
        <f t="shared" si="9"/>
        <v>71.16</v>
      </c>
      <c r="AD51" t="str">
        <f t="shared" si="11"/>
        <v>ca_fiscalyear</v>
      </c>
      <c r="AE51">
        <f t="shared" si="11"/>
        <v>224852</v>
      </c>
      <c r="AF51">
        <f t="shared" si="11"/>
        <v>75105</v>
      </c>
      <c r="AG51" s="10">
        <f t="shared" si="11"/>
        <v>33.4</v>
      </c>
      <c r="AH51">
        <f t="shared" si="11"/>
        <v>149747</v>
      </c>
      <c r="AI51">
        <f t="shared" si="11"/>
        <v>66.599999999999994</v>
      </c>
      <c r="AK51" t="str">
        <f t="shared" si="5"/>
        <v>ca_fiscalyear</v>
      </c>
      <c r="AL51">
        <f t="shared" si="5"/>
        <v>224852</v>
      </c>
      <c r="AM51">
        <f t="shared" si="5"/>
        <v>75105</v>
      </c>
      <c r="AN51" s="10">
        <f t="shared" si="5"/>
        <v>33.4</v>
      </c>
      <c r="AO51">
        <f t="shared" si="5"/>
        <v>149747</v>
      </c>
      <c r="AP51">
        <f t="shared" si="5"/>
        <v>66.599999999999994</v>
      </c>
      <c r="AR51" t="s">
        <v>1010</v>
      </c>
      <c r="AS51">
        <v>224852</v>
      </c>
      <c r="AT51">
        <v>75105</v>
      </c>
      <c r="AU51">
        <v>33.4</v>
      </c>
      <c r="AV51">
        <v>149747</v>
      </c>
      <c r="AW51">
        <v>66.599999999999994</v>
      </c>
      <c r="AY51" t="s">
        <v>1010</v>
      </c>
      <c r="AZ51">
        <v>224852</v>
      </c>
      <c r="BA51">
        <v>75105</v>
      </c>
      <c r="BB51">
        <v>33.4</v>
      </c>
      <c r="BC51">
        <v>149747</v>
      </c>
      <c r="BD51">
        <v>66.599999999999994</v>
      </c>
    </row>
    <row r="52" spans="1:56" x14ac:dyDescent="0.3">
      <c r="A52" t="s">
        <v>1077</v>
      </c>
      <c r="B52" t="s">
        <v>23</v>
      </c>
      <c r="C52" t="s">
        <v>45</v>
      </c>
      <c r="D52" t="s">
        <v>1078</v>
      </c>
      <c r="E52" t="s">
        <v>1075</v>
      </c>
      <c r="F52">
        <v>185297</v>
      </c>
      <c r="G52">
        <v>147975</v>
      </c>
      <c r="H52" s="24">
        <v>79.86</v>
      </c>
      <c r="I52">
        <v>37322</v>
      </c>
      <c r="J52">
        <v>20.14</v>
      </c>
      <c r="K52" t="str">
        <f t="shared" si="3"/>
        <v>cft_sourceid</v>
      </c>
      <c r="P52" s="21" t="s">
        <v>1312</v>
      </c>
      <c r="Q52" s="21">
        <v>224852</v>
      </c>
      <c r="R52" s="21">
        <v>224852</v>
      </c>
      <c r="S52" s="22">
        <v>100</v>
      </c>
      <c r="T52" s="21">
        <v>0</v>
      </c>
      <c r="U52" s="21">
        <v>0</v>
      </c>
      <c r="W52" t="e">
        <f t="shared" si="9"/>
        <v>#N/A</v>
      </c>
      <c r="X52" t="e">
        <f t="shared" si="9"/>
        <v>#N/A</v>
      </c>
      <c r="Y52" t="e">
        <f t="shared" si="9"/>
        <v>#N/A</v>
      </c>
      <c r="Z52" s="10" t="e">
        <f t="shared" si="9"/>
        <v>#N/A</v>
      </c>
      <c r="AA52" t="e">
        <f t="shared" si="9"/>
        <v>#N/A</v>
      </c>
      <c r="AB52" t="e">
        <f t="shared" si="9"/>
        <v>#N/A</v>
      </c>
      <c r="AD52" t="str">
        <f t="shared" si="11"/>
        <v>objectiondate</v>
      </c>
      <c r="AE52">
        <f t="shared" si="11"/>
        <v>224852</v>
      </c>
      <c r="AF52">
        <f t="shared" si="11"/>
        <v>224852</v>
      </c>
      <c r="AG52" s="10">
        <f t="shared" si="11"/>
        <v>100</v>
      </c>
      <c r="AH52">
        <f t="shared" si="11"/>
        <v>0</v>
      </c>
      <c r="AI52">
        <f t="shared" si="11"/>
        <v>0</v>
      </c>
      <c r="AK52" t="str">
        <f t="shared" si="5"/>
        <v>objectiondate</v>
      </c>
      <c r="AL52">
        <f t="shared" si="5"/>
        <v>224852</v>
      </c>
      <c r="AM52">
        <f t="shared" si="5"/>
        <v>224852</v>
      </c>
      <c r="AN52" s="10">
        <f t="shared" si="5"/>
        <v>100</v>
      </c>
      <c r="AO52">
        <f t="shared" si="5"/>
        <v>0</v>
      </c>
      <c r="AP52">
        <f t="shared" si="5"/>
        <v>0</v>
      </c>
      <c r="AR52" t="s">
        <v>1312</v>
      </c>
      <c r="AS52">
        <v>224852</v>
      </c>
      <c r="AT52">
        <v>224852</v>
      </c>
      <c r="AU52">
        <v>100</v>
      </c>
      <c r="AV52">
        <v>0</v>
      </c>
      <c r="AW52">
        <v>0</v>
      </c>
      <c r="AY52" t="s">
        <v>1312</v>
      </c>
      <c r="AZ52">
        <v>224852</v>
      </c>
      <c r="BA52">
        <v>224852</v>
      </c>
      <c r="BB52">
        <v>100</v>
      </c>
      <c r="BC52">
        <v>0</v>
      </c>
      <c r="BD52">
        <v>0</v>
      </c>
    </row>
    <row r="53" spans="1:56" x14ac:dyDescent="0.3">
      <c r="A53" t="s">
        <v>1079</v>
      </c>
      <c r="B53" t="s">
        <v>492</v>
      </c>
      <c r="C53" t="s">
        <v>29</v>
      </c>
      <c r="D53" t="s">
        <v>1080</v>
      </c>
      <c r="E53" t="s">
        <v>1077</v>
      </c>
      <c r="F53">
        <v>185297</v>
      </c>
      <c r="G53">
        <v>147975</v>
      </c>
      <c r="H53" s="24">
        <v>79.86</v>
      </c>
      <c r="I53">
        <v>37322</v>
      </c>
      <c r="J53">
        <v>20.14</v>
      </c>
      <c r="K53" t="str">
        <f t="shared" si="3"/>
        <v>cft_publdate</v>
      </c>
      <c r="P53" s="21" t="s">
        <v>461</v>
      </c>
      <c r="Q53" s="21">
        <v>224852</v>
      </c>
      <c r="R53" s="21">
        <v>224852</v>
      </c>
      <c r="S53" s="22">
        <v>100</v>
      </c>
      <c r="T53" s="21">
        <v>0</v>
      </c>
      <c r="U53" s="21">
        <v>0</v>
      </c>
      <c r="W53" t="e">
        <f t="shared" si="9"/>
        <v>#N/A</v>
      </c>
      <c r="X53" t="e">
        <f t="shared" si="9"/>
        <v>#N/A</v>
      </c>
      <c r="Y53" t="e">
        <f t="shared" si="9"/>
        <v>#N/A</v>
      </c>
      <c r="Z53" s="10" t="e">
        <f t="shared" si="9"/>
        <v>#N/A</v>
      </c>
      <c r="AA53" t="e">
        <f t="shared" si="9"/>
        <v>#N/A</v>
      </c>
      <c r="AB53" t="e">
        <f t="shared" si="9"/>
        <v>#N/A</v>
      </c>
      <c r="AD53" t="str">
        <f t="shared" si="11"/>
        <v>lastupdate</v>
      </c>
      <c r="AE53">
        <f t="shared" si="11"/>
        <v>224852</v>
      </c>
      <c r="AF53">
        <f t="shared" si="11"/>
        <v>224852</v>
      </c>
      <c r="AG53" s="10">
        <f t="shared" si="11"/>
        <v>100</v>
      </c>
      <c r="AH53">
        <f t="shared" si="11"/>
        <v>0</v>
      </c>
      <c r="AI53">
        <f t="shared" si="11"/>
        <v>0</v>
      </c>
      <c r="AK53" t="str">
        <f t="shared" si="5"/>
        <v>lastupdate</v>
      </c>
      <c r="AL53">
        <f t="shared" si="5"/>
        <v>224852</v>
      </c>
      <c r="AM53">
        <f t="shared" si="5"/>
        <v>224852</v>
      </c>
      <c r="AN53" s="10">
        <f t="shared" si="5"/>
        <v>100</v>
      </c>
      <c r="AO53">
        <f t="shared" si="5"/>
        <v>0</v>
      </c>
      <c r="AP53">
        <f t="shared" si="5"/>
        <v>0</v>
      </c>
      <c r="AR53" t="s">
        <v>461</v>
      </c>
      <c r="AS53">
        <v>224852</v>
      </c>
      <c r="AT53">
        <v>224852</v>
      </c>
      <c r="AU53">
        <v>100</v>
      </c>
      <c r="AV53">
        <v>0</v>
      </c>
      <c r="AW53">
        <v>0</v>
      </c>
      <c r="AY53" t="s">
        <v>461</v>
      </c>
      <c r="AZ53">
        <v>224852</v>
      </c>
      <c r="BA53">
        <v>224852</v>
      </c>
      <c r="BB53">
        <v>100</v>
      </c>
      <c r="BC53">
        <v>0</v>
      </c>
      <c r="BD53">
        <v>0</v>
      </c>
    </row>
    <row r="54" spans="1:56" x14ac:dyDescent="0.3">
      <c r="A54" t="s">
        <v>1081</v>
      </c>
      <c r="B54" t="s">
        <v>23</v>
      </c>
      <c r="C54" t="s">
        <v>45</v>
      </c>
      <c r="D54" t="s">
        <v>250</v>
      </c>
      <c r="E54" t="s">
        <v>1343</v>
      </c>
      <c r="F54">
        <v>185297</v>
      </c>
      <c r="G54">
        <v>161125</v>
      </c>
      <c r="H54" s="24">
        <v>86.95</v>
      </c>
      <c r="I54">
        <v>24172</v>
      </c>
      <c r="J54">
        <v>13.05</v>
      </c>
      <c r="K54" t="str">
        <f t="shared" si="3"/>
        <v>cft_bid_deadline_clock</v>
      </c>
      <c r="P54" t="s">
        <v>22</v>
      </c>
      <c r="Q54">
        <v>224852</v>
      </c>
      <c r="R54" s="14">
        <v>48919</v>
      </c>
      <c r="S54" s="24">
        <v>21.76</v>
      </c>
      <c r="T54">
        <v>175933</v>
      </c>
      <c r="U54">
        <v>78.239999999999995</v>
      </c>
      <c r="W54" t="str">
        <f t="shared" si="9"/>
        <v>ca_supplytype</v>
      </c>
      <c r="X54">
        <f t="shared" si="8"/>
        <v>185297</v>
      </c>
      <c r="Y54">
        <f t="shared" si="8"/>
        <v>34850</v>
      </c>
      <c r="Z54" s="10">
        <f t="shared" si="8"/>
        <v>18.809999999999999</v>
      </c>
      <c r="AA54">
        <f t="shared" si="8"/>
        <v>150447</v>
      </c>
      <c r="AB54">
        <f t="shared" si="8"/>
        <v>81.19</v>
      </c>
      <c r="AD54" t="str">
        <f t="shared" ref="AD54:AI63" si="12">VLOOKUP($P54,$AR$4:$AW$257,AD$3,FALSE)</f>
        <v>ca_supplytype</v>
      </c>
      <c r="AE54">
        <f t="shared" si="12"/>
        <v>224852</v>
      </c>
      <c r="AF54">
        <f t="shared" si="12"/>
        <v>48919</v>
      </c>
      <c r="AG54" s="10">
        <f t="shared" si="12"/>
        <v>21.76</v>
      </c>
      <c r="AH54">
        <f t="shared" si="12"/>
        <v>175933</v>
      </c>
      <c r="AI54">
        <f t="shared" si="12"/>
        <v>78.239999999999995</v>
      </c>
      <c r="AK54" t="str">
        <f t="shared" si="5"/>
        <v>ca_supplytype</v>
      </c>
      <c r="AL54">
        <f t="shared" si="5"/>
        <v>224852</v>
      </c>
      <c r="AM54">
        <f t="shared" si="5"/>
        <v>48919</v>
      </c>
      <c r="AN54" s="10">
        <f t="shared" si="5"/>
        <v>21.76</v>
      </c>
      <c r="AO54">
        <f t="shared" si="5"/>
        <v>175933</v>
      </c>
      <c r="AP54">
        <f t="shared" si="5"/>
        <v>78.239999999999995</v>
      </c>
      <c r="AR54" t="s">
        <v>22</v>
      </c>
      <c r="AS54">
        <v>224852</v>
      </c>
      <c r="AT54">
        <v>48919</v>
      </c>
      <c r="AU54">
        <v>21.76</v>
      </c>
      <c r="AV54">
        <v>175933</v>
      </c>
      <c r="AW54">
        <v>78.239999999999995</v>
      </c>
      <c r="AY54" t="s">
        <v>22</v>
      </c>
      <c r="AZ54">
        <v>224852</v>
      </c>
      <c r="BA54">
        <v>48919</v>
      </c>
      <c r="BB54">
        <v>21.76</v>
      </c>
      <c r="BC54">
        <v>175933</v>
      </c>
      <c r="BD54">
        <v>78.239999999999995</v>
      </c>
    </row>
    <row r="55" spans="1:56" x14ac:dyDescent="0.3">
      <c r="A55" t="s">
        <v>1082</v>
      </c>
      <c r="B55" t="s">
        <v>23</v>
      </c>
      <c r="C55" t="s">
        <v>49</v>
      </c>
      <c r="D55" t="s">
        <v>1083</v>
      </c>
      <c r="E55" t="s">
        <v>1344</v>
      </c>
      <c r="F55">
        <v>185297</v>
      </c>
      <c r="G55">
        <v>161125</v>
      </c>
      <c r="H55" s="24">
        <v>86.95</v>
      </c>
      <c r="I55">
        <v>24172</v>
      </c>
      <c r="J55">
        <v>13.05</v>
      </c>
      <c r="K55" t="str">
        <f t="shared" si="3"/>
        <v>cft_bid_deadline</v>
      </c>
      <c r="P55" s="21" t="s">
        <v>1313</v>
      </c>
      <c r="Q55" s="21">
        <v>224852</v>
      </c>
      <c r="R55" s="21">
        <v>224852</v>
      </c>
      <c r="S55" s="22">
        <v>100</v>
      </c>
      <c r="T55" s="21">
        <v>0</v>
      </c>
      <c r="U55" s="21">
        <v>0</v>
      </c>
      <c r="W55" t="e">
        <f t="shared" si="9"/>
        <v>#N/A</v>
      </c>
      <c r="X55" t="e">
        <f t="shared" si="8"/>
        <v>#N/A</v>
      </c>
      <c r="Y55" t="e">
        <f t="shared" si="8"/>
        <v>#N/A</v>
      </c>
      <c r="Z55" s="10" t="e">
        <f t="shared" si="8"/>
        <v>#N/A</v>
      </c>
      <c r="AA55" t="e">
        <f t="shared" si="8"/>
        <v>#N/A</v>
      </c>
      <c r="AB55" t="e">
        <f t="shared" si="8"/>
        <v>#N/A</v>
      </c>
      <c r="AD55" t="str">
        <f t="shared" si="12"/>
        <v>furtherinformationprovidername</v>
      </c>
      <c r="AE55">
        <f t="shared" si="12"/>
        <v>224852</v>
      </c>
      <c r="AF55">
        <f t="shared" si="12"/>
        <v>224852</v>
      </c>
      <c r="AG55" s="10">
        <f t="shared" si="12"/>
        <v>100</v>
      </c>
      <c r="AH55">
        <f t="shared" si="12"/>
        <v>0</v>
      </c>
      <c r="AI55">
        <f t="shared" si="12"/>
        <v>0</v>
      </c>
      <c r="AK55" t="str">
        <f t="shared" si="5"/>
        <v>furtherinformationprovidername</v>
      </c>
      <c r="AL55">
        <f t="shared" si="5"/>
        <v>224852</v>
      </c>
      <c r="AM55">
        <f t="shared" si="5"/>
        <v>224852</v>
      </c>
      <c r="AN55" s="10">
        <f t="shared" si="5"/>
        <v>100</v>
      </c>
      <c r="AO55">
        <f t="shared" si="5"/>
        <v>0</v>
      </c>
      <c r="AP55">
        <f t="shared" si="5"/>
        <v>0</v>
      </c>
      <c r="AR55" t="s">
        <v>1313</v>
      </c>
      <c r="AS55">
        <v>224852</v>
      </c>
      <c r="AT55">
        <v>224852</v>
      </c>
      <c r="AU55">
        <v>100</v>
      </c>
      <c r="AV55">
        <v>0</v>
      </c>
      <c r="AW55">
        <v>0</v>
      </c>
      <c r="AY55" t="s">
        <v>1313</v>
      </c>
      <c r="AZ55">
        <v>224852</v>
      </c>
      <c r="BA55">
        <v>224852</v>
      </c>
      <c r="BB55">
        <v>100</v>
      </c>
      <c r="BC55">
        <v>0</v>
      </c>
      <c r="BD55">
        <v>0</v>
      </c>
    </row>
    <row r="56" spans="1:56" x14ac:dyDescent="0.3">
      <c r="A56" t="s">
        <v>1084</v>
      </c>
      <c r="B56" t="s">
        <v>23</v>
      </c>
      <c r="C56" t="s">
        <v>49</v>
      </c>
      <c r="D56" t="s">
        <v>1085</v>
      </c>
      <c r="E56" t="s">
        <v>1082</v>
      </c>
      <c r="F56">
        <v>185297</v>
      </c>
      <c r="G56">
        <v>147975</v>
      </c>
      <c r="H56" s="24">
        <v>79.86</v>
      </c>
      <c r="I56">
        <v>37322</v>
      </c>
      <c r="J56">
        <v>20.14</v>
      </c>
      <c r="K56" t="str">
        <f t="shared" si="3"/>
        <v>cft_year</v>
      </c>
      <c r="P56" s="21" t="s">
        <v>1314</v>
      </c>
      <c r="Q56" s="21">
        <v>224852</v>
      </c>
      <c r="R56" s="21">
        <v>224852</v>
      </c>
      <c r="S56" s="22">
        <v>100</v>
      </c>
      <c r="T56" s="21">
        <v>0</v>
      </c>
      <c r="U56" s="21">
        <v>0</v>
      </c>
      <c r="W56" t="e">
        <f t="shared" si="9"/>
        <v>#N/A</v>
      </c>
      <c r="X56" t="e">
        <f t="shared" si="8"/>
        <v>#N/A</v>
      </c>
      <c r="Y56" t="e">
        <f t="shared" si="8"/>
        <v>#N/A</v>
      </c>
      <c r="Z56" s="10" t="e">
        <f t="shared" si="8"/>
        <v>#N/A</v>
      </c>
      <c r="AA56" t="e">
        <f t="shared" si="8"/>
        <v>#N/A</v>
      </c>
      <c r="AB56" t="e">
        <f t="shared" si="8"/>
        <v>#N/A</v>
      </c>
      <c r="AD56" t="str">
        <f t="shared" si="12"/>
        <v>furtherinformationprovideremail</v>
      </c>
      <c r="AE56">
        <f t="shared" si="12"/>
        <v>224852</v>
      </c>
      <c r="AF56">
        <f t="shared" si="12"/>
        <v>224852</v>
      </c>
      <c r="AG56" s="10">
        <f t="shared" si="12"/>
        <v>100</v>
      </c>
      <c r="AH56">
        <f t="shared" si="12"/>
        <v>0</v>
      </c>
      <c r="AI56">
        <f t="shared" si="12"/>
        <v>0</v>
      </c>
      <c r="AK56" t="str">
        <f t="shared" si="5"/>
        <v>furtherinformationprovideremail</v>
      </c>
      <c r="AL56">
        <f t="shared" si="5"/>
        <v>224852</v>
      </c>
      <c r="AM56">
        <f t="shared" si="5"/>
        <v>224852</v>
      </c>
      <c r="AN56" s="10">
        <f t="shared" si="5"/>
        <v>100</v>
      </c>
      <c r="AO56">
        <f t="shared" si="5"/>
        <v>0</v>
      </c>
      <c r="AP56">
        <f t="shared" si="5"/>
        <v>0</v>
      </c>
      <c r="AR56" t="s">
        <v>1314</v>
      </c>
      <c r="AS56">
        <v>224852</v>
      </c>
      <c r="AT56">
        <v>224852</v>
      </c>
      <c r="AU56">
        <v>100</v>
      </c>
      <c r="AV56">
        <v>0</v>
      </c>
      <c r="AW56">
        <v>0</v>
      </c>
      <c r="AY56" t="s">
        <v>1314</v>
      </c>
      <c r="AZ56">
        <v>224852</v>
      </c>
      <c r="BA56">
        <v>224852</v>
      </c>
      <c r="BB56">
        <v>100</v>
      </c>
      <c r="BC56">
        <v>0</v>
      </c>
      <c r="BD56">
        <v>0</v>
      </c>
    </row>
    <row r="57" spans="1:56" x14ac:dyDescent="0.3">
      <c r="A57" t="s">
        <v>1086</v>
      </c>
      <c r="B57" t="s">
        <v>23</v>
      </c>
      <c r="C57" t="s">
        <v>49</v>
      </c>
      <c r="D57" t="s">
        <v>1087</v>
      </c>
      <c r="E57" t="s">
        <v>1084</v>
      </c>
      <c r="F57">
        <v>185297</v>
      </c>
      <c r="G57">
        <v>161187</v>
      </c>
      <c r="H57" s="24">
        <v>86.99</v>
      </c>
      <c r="I57">
        <v>24110</v>
      </c>
      <c r="J57">
        <v>13.01</v>
      </c>
      <c r="K57" t="str">
        <f t="shared" si="3"/>
        <v>subm_p</v>
      </c>
      <c r="P57" s="21" t="s">
        <v>1315</v>
      </c>
      <c r="Q57" s="21">
        <v>224852</v>
      </c>
      <c r="R57" s="21">
        <v>224852</v>
      </c>
      <c r="S57" s="22">
        <v>100</v>
      </c>
      <c r="T57" s="21">
        <v>0</v>
      </c>
      <c r="U57" s="21">
        <v>0</v>
      </c>
      <c r="W57" t="e">
        <f t="shared" si="9"/>
        <v>#N/A</v>
      </c>
      <c r="X57" t="e">
        <f t="shared" si="8"/>
        <v>#N/A</v>
      </c>
      <c r="Y57" t="e">
        <f t="shared" si="8"/>
        <v>#N/A</v>
      </c>
      <c r="Z57" s="10" t="e">
        <f t="shared" si="8"/>
        <v>#N/A</v>
      </c>
      <c r="AA57" t="e">
        <f t="shared" si="8"/>
        <v>#N/A</v>
      </c>
      <c r="AB57" t="e">
        <f t="shared" si="8"/>
        <v>#N/A</v>
      </c>
      <c r="AD57" t="str">
        <f t="shared" si="12"/>
        <v>furtherinformationproviderphone</v>
      </c>
      <c r="AE57">
        <f t="shared" si="12"/>
        <v>224852</v>
      </c>
      <c r="AF57">
        <f t="shared" si="12"/>
        <v>224852</v>
      </c>
      <c r="AG57" s="10">
        <f t="shared" si="12"/>
        <v>100</v>
      </c>
      <c r="AH57">
        <f t="shared" si="12"/>
        <v>0</v>
      </c>
      <c r="AI57">
        <f t="shared" si="12"/>
        <v>0</v>
      </c>
      <c r="AK57" t="str">
        <f t="shared" si="5"/>
        <v>furtherinformationproviderphone</v>
      </c>
      <c r="AL57">
        <f t="shared" si="5"/>
        <v>224852</v>
      </c>
      <c r="AM57">
        <f t="shared" si="5"/>
        <v>224852</v>
      </c>
      <c r="AN57" s="10">
        <f t="shared" si="5"/>
        <v>100</v>
      </c>
      <c r="AO57">
        <f t="shared" si="5"/>
        <v>0</v>
      </c>
      <c r="AP57">
        <f t="shared" si="5"/>
        <v>0</v>
      </c>
      <c r="AR57" t="s">
        <v>1315</v>
      </c>
      <c r="AS57">
        <v>224852</v>
      </c>
      <c r="AT57">
        <v>224852</v>
      </c>
      <c r="AU57">
        <v>100</v>
      </c>
      <c r="AV57">
        <v>0</v>
      </c>
      <c r="AW57">
        <v>0</v>
      </c>
      <c r="AY57" t="s">
        <v>1315</v>
      </c>
      <c r="AZ57">
        <v>224852</v>
      </c>
      <c r="BA57">
        <v>224852</v>
      </c>
      <c r="BB57">
        <v>100</v>
      </c>
      <c r="BC57">
        <v>0</v>
      </c>
      <c r="BD57">
        <v>0</v>
      </c>
    </row>
    <row r="58" spans="1:56" x14ac:dyDescent="0.3">
      <c r="A58" t="s">
        <v>1088</v>
      </c>
      <c r="B58" t="s">
        <v>23</v>
      </c>
      <c r="C58" t="s">
        <v>49</v>
      </c>
      <c r="D58" t="s">
        <v>1089</v>
      </c>
      <c r="E58" t="s">
        <v>1086</v>
      </c>
      <c r="F58">
        <v>185297</v>
      </c>
      <c r="G58">
        <v>161187</v>
      </c>
      <c r="H58" s="24">
        <v>86.99</v>
      </c>
      <c r="I58">
        <v>24110</v>
      </c>
      <c r="J58">
        <v>13.01</v>
      </c>
      <c r="K58" t="str">
        <f t="shared" si="3"/>
        <v>corr_submp</v>
      </c>
      <c r="P58" s="21" t="s">
        <v>1316</v>
      </c>
      <c r="Q58" s="21">
        <v>224852</v>
      </c>
      <c r="R58" s="21">
        <v>224852</v>
      </c>
      <c r="S58" s="22">
        <v>100</v>
      </c>
      <c r="T58" s="21">
        <v>0</v>
      </c>
      <c r="U58" s="21">
        <v>0</v>
      </c>
      <c r="W58" t="e">
        <f t="shared" si="9"/>
        <v>#N/A</v>
      </c>
      <c r="X58" t="e">
        <f t="shared" si="8"/>
        <v>#N/A</v>
      </c>
      <c r="Y58" t="e">
        <f t="shared" si="8"/>
        <v>#N/A</v>
      </c>
      <c r="Z58" s="10" t="e">
        <f t="shared" si="8"/>
        <v>#N/A</v>
      </c>
      <c r="AA58" t="e">
        <f t="shared" si="8"/>
        <v>#N/A</v>
      </c>
      <c r="AB58" t="e">
        <f t="shared" si="8"/>
        <v>#N/A</v>
      </c>
      <c r="AD58" t="str">
        <f t="shared" si="12"/>
        <v>furtherinformationprovidercity</v>
      </c>
      <c r="AE58">
        <f t="shared" si="12"/>
        <v>224852</v>
      </c>
      <c r="AF58">
        <f t="shared" si="12"/>
        <v>224852</v>
      </c>
      <c r="AG58" s="10">
        <f t="shared" si="12"/>
        <v>100</v>
      </c>
      <c r="AH58">
        <f t="shared" si="12"/>
        <v>0</v>
      </c>
      <c r="AI58">
        <f t="shared" si="12"/>
        <v>0</v>
      </c>
      <c r="AK58" t="str">
        <f t="shared" si="5"/>
        <v>furtherinformationprovidercity</v>
      </c>
      <c r="AL58">
        <f t="shared" si="5"/>
        <v>224852</v>
      </c>
      <c r="AM58">
        <f t="shared" si="5"/>
        <v>224852</v>
      </c>
      <c r="AN58" s="10">
        <f t="shared" si="5"/>
        <v>100</v>
      </c>
      <c r="AO58">
        <f t="shared" si="5"/>
        <v>0</v>
      </c>
      <c r="AP58">
        <f t="shared" si="5"/>
        <v>0</v>
      </c>
      <c r="AR58" t="s">
        <v>1316</v>
      </c>
      <c r="AS58">
        <v>224852</v>
      </c>
      <c r="AT58">
        <v>224852</v>
      </c>
      <c r="AU58">
        <v>100</v>
      </c>
      <c r="AV58">
        <v>0</v>
      </c>
      <c r="AW58">
        <v>0</v>
      </c>
      <c r="AY58" t="s">
        <v>1316</v>
      </c>
      <c r="AZ58">
        <v>224852</v>
      </c>
      <c r="BA58">
        <v>224852</v>
      </c>
      <c r="BB58">
        <v>100</v>
      </c>
      <c r="BC58">
        <v>0</v>
      </c>
      <c r="BD58">
        <v>0</v>
      </c>
    </row>
    <row r="59" spans="1:56" x14ac:dyDescent="0.3">
      <c r="A59" t="s">
        <v>1090</v>
      </c>
      <c r="B59" t="s">
        <v>92</v>
      </c>
      <c r="C59" t="s">
        <v>9</v>
      </c>
      <c r="D59" t="s">
        <v>1091</v>
      </c>
      <c r="E59" t="s">
        <v>1345</v>
      </c>
      <c r="F59">
        <v>185297</v>
      </c>
      <c r="G59">
        <v>147975</v>
      </c>
      <c r="H59" s="24">
        <v>79.86</v>
      </c>
      <c r="I59">
        <v>37322</v>
      </c>
      <c r="J59">
        <v>20.14</v>
      </c>
      <c r="K59" t="str">
        <f t="shared" si="3"/>
        <v>cft_admin_capacity</v>
      </c>
      <c r="P59" s="21" t="s">
        <v>1317</v>
      </c>
      <c r="Q59" s="21">
        <v>224852</v>
      </c>
      <c r="R59" s="21">
        <v>224852</v>
      </c>
      <c r="S59" s="22">
        <v>100</v>
      </c>
      <c r="T59" s="21">
        <v>0</v>
      </c>
      <c r="U59" s="21">
        <v>0</v>
      </c>
      <c r="W59" t="e">
        <f t="shared" si="9"/>
        <v>#N/A</v>
      </c>
      <c r="X59" t="e">
        <f t="shared" si="8"/>
        <v>#N/A</v>
      </c>
      <c r="Y59" t="e">
        <f t="shared" si="8"/>
        <v>#N/A</v>
      </c>
      <c r="Z59" s="10" t="e">
        <f t="shared" si="8"/>
        <v>#N/A</v>
      </c>
      <c r="AA59" t="e">
        <f t="shared" si="8"/>
        <v>#N/A</v>
      </c>
      <c r="AB59" t="e">
        <f t="shared" si="8"/>
        <v>#N/A</v>
      </c>
      <c r="AD59" t="str">
        <f t="shared" si="12"/>
        <v>furtherinformationproviderstreet</v>
      </c>
      <c r="AE59">
        <f t="shared" si="12"/>
        <v>224852</v>
      </c>
      <c r="AF59">
        <f t="shared" si="12"/>
        <v>224852</v>
      </c>
      <c r="AG59" s="10">
        <f t="shared" si="12"/>
        <v>100</v>
      </c>
      <c r="AH59">
        <f t="shared" si="12"/>
        <v>0</v>
      </c>
      <c r="AI59">
        <f t="shared" si="12"/>
        <v>0</v>
      </c>
      <c r="AK59" t="str">
        <f t="shared" si="5"/>
        <v>furtherinformationproviderstreet</v>
      </c>
      <c r="AL59">
        <f t="shared" si="5"/>
        <v>224852</v>
      </c>
      <c r="AM59">
        <f t="shared" si="5"/>
        <v>224852</v>
      </c>
      <c r="AN59" s="10">
        <f t="shared" si="5"/>
        <v>100</v>
      </c>
      <c r="AO59">
        <f t="shared" si="5"/>
        <v>0</v>
      </c>
      <c r="AP59">
        <f t="shared" si="5"/>
        <v>0</v>
      </c>
      <c r="AR59" t="s">
        <v>1317</v>
      </c>
      <c r="AS59">
        <v>224852</v>
      </c>
      <c r="AT59">
        <v>224852</v>
      </c>
      <c r="AU59">
        <v>100</v>
      </c>
      <c r="AV59">
        <v>0</v>
      </c>
      <c r="AW59">
        <v>0</v>
      </c>
      <c r="AY59" t="s">
        <v>1317</v>
      </c>
      <c r="AZ59">
        <v>224852</v>
      </c>
      <c r="BA59">
        <v>224852</v>
      </c>
      <c r="BB59">
        <v>100</v>
      </c>
      <c r="BC59">
        <v>0</v>
      </c>
      <c r="BD59">
        <v>0</v>
      </c>
    </row>
    <row r="60" spans="1:56" x14ac:dyDescent="0.3">
      <c r="A60" t="s">
        <v>1092</v>
      </c>
      <c r="B60" t="s">
        <v>92</v>
      </c>
      <c r="C60" t="s">
        <v>1093</v>
      </c>
      <c r="D60" t="s">
        <v>1094</v>
      </c>
      <c r="E60" t="s">
        <v>1090</v>
      </c>
      <c r="F60">
        <v>185297</v>
      </c>
      <c r="G60">
        <v>161297</v>
      </c>
      <c r="H60" s="24">
        <v>87.05</v>
      </c>
      <c r="I60">
        <v>24000</v>
      </c>
      <c r="J60">
        <v>12.95</v>
      </c>
      <c r="K60" t="str">
        <f t="shared" si="3"/>
        <v>cft_dup</v>
      </c>
      <c r="P60" s="21" t="s">
        <v>1318</v>
      </c>
      <c r="Q60" s="21">
        <v>224852</v>
      </c>
      <c r="R60" s="21">
        <v>224852</v>
      </c>
      <c r="S60" s="22">
        <v>100</v>
      </c>
      <c r="T60" s="21">
        <v>0</v>
      </c>
      <c r="U60" s="21">
        <v>0</v>
      </c>
      <c r="W60" t="e">
        <f t="shared" si="9"/>
        <v>#N/A</v>
      </c>
      <c r="X60" t="e">
        <f t="shared" si="8"/>
        <v>#N/A</v>
      </c>
      <c r="Y60" t="e">
        <f t="shared" si="8"/>
        <v>#N/A</v>
      </c>
      <c r="Z60" s="10" t="e">
        <f t="shared" si="8"/>
        <v>#N/A</v>
      </c>
      <c r="AA60" t="e">
        <f t="shared" si="8"/>
        <v>#N/A</v>
      </c>
      <c r="AB60" t="e">
        <f t="shared" si="8"/>
        <v>#N/A</v>
      </c>
      <c r="AD60" t="str">
        <f t="shared" si="12"/>
        <v>furtherinformationprovidercountr</v>
      </c>
      <c r="AE60">
        <f t="shared" si="12"/>
        <v>224852</v>
      </c>
      <c r="AF60">
        <f t="shared" si="12"/>
        <v>224852</v>
      </c>
      <c r="AG60" s="10">
        <f t="shared" si="12"/>
        <v>100</v>
      </c>
      <c r="AH60">
        <f t="shared" si="12"/>
        <v>0</v>
      </c>
      <c r="AI60">
        <f t="shared" si="12"/>
        <v>0</v>
      </c>
      <c r="AK60" t="str">
        <f t="shared" ref="AK60:AP91" si="13">VLOOKUP($P60,$AY$4:$BD$259,AK$3,FALSE)</f>
        <v>furtherinformationprovidercountr</v>
      </c>
      <c r="AL60">
        <f t="shared" si="13"/>
        <v>224852</v>
      </c>
      <c r="AM60">
        <f t="shared" si="13"/>
        <v>224852</v>
      </c>
      <c r="AN60" s="10">
        <f t="shared" si="13"/>
        <v>100</v>
      </c>
      <c r="AO60">
        <f t="shared" si="13"/>
        <v>0</v>
      </c>
      <c r="AP60">
        <f t="shared" si="13"/>
        <v>0</v>
      </c>
      <c r="AR60" t="s">
        <v>1318</v>
      </c>
      <c r="AS60">
        <v>224852</v>
      </c>
      <c r="AT60">
        <v>224852</v>
      </c>
      <c r="AU60">
        <v>100</v>
      </c>
      <c r="AV60">
        <v>0</v>
      </c>
      <c r="AW60">
        <v>0</v>
      </c>
      <c r="AY60" t="s">
        <v>1318</v>
      </c>
      <c r="AZ60">
        <v>224852</v>
      </c>
      <c r="BA60">
        <v>224852</v>
      </c>
      <c r="BB60">
        <v>100</v>
      </c>
      <c r="BC60">
        <v>0</v>
      </c>
      <c r="BD60">
        <v>0</v>
      </c>
    </row>
    <row r="61" spans="1:56" x14ac:dyDescent="0.3">
      <c r="A61" t="s">
        <v>1095</v>
      </c>
      <c r="B61" t="s">
        <v>23</v>
      </c>
      <c r="C61" t="s">
        <v>49</v>
      </c>
      <c r="D61" t="s">
        <v>1096</v>
      </c>
      <c r="E61" t="s">
        <v>1092</v>
      </c>
      <c r="F61">
        <v>185297</v>
      </c>
      <c r="G61">
        <v>14</v>
      </c>
      <c r="H61" s="24">
        <v>7.6E-3</v>
      </c>
      <c r="I61">
        <v>185283</v>
      </c>
      <c r="J61">
        <v>99.99</v>
      </c>
      <c r="K61" t="str">
        <f t="shared" si="3"/>
        <v>merge_cn</v>
      </c>
      <c r="P61" t="s">
        <v>1013</v>
      </c>
      <c r="Q61">
        <v>224852</v>
      </c>
      <c r="R61" s="14">
        <v>75347</v>
      </c>
      <c r="S61" s="24">
        <v>33.51</v>
      </c>
      <c r="T61">
        <v>149505</v>
      </c>
      <c r="U61">
        <v>66.489999999999995</v>
      </c>
      <c r="W61" t="str">
        <f t="shared" si="9"/>
        <v>ca_sector</v>
      </c>
      <c r="X61">
        <f t="shared" si="8"/>
        <v>185297</v>
      </c>
      <c r="Y61">
        <f t="shared" si="8"/>
        <v>53501</v>
      </c>
      <c r="Z61" s="10">
        <f t="shared" si="8"/>
        <v>28.87</v>
      </c>
      <c r="AA61">
        <f t="shared" si="8"/>
        <v>131796</v>
      </c>
      <c r="AB61">
        <f t="shared" si="8"/>
        <v>71.13</v>
      </c>
      <c r="AD61" t="str">
        <f t="shared" si="12"/>
        <v>ca_sector</v>
      </c>
      <c r="AE61">
        <f t="shared" si="12"/>
        <v>224852</v>
      </c>
      <c r="AF61">
        <f t="shared" si="12"/>
        <v>75347</v>
      </c>
      <c r="AG61" s="10">
        <f t="shared" si="12"/>
        <v>33.51</v>
      </c>
      <c r="AH61">
        <f t="shared" si="12"/>
        <v>149505</v>
      </c>
      <c r="AI61">
        <f t="shared" si="12"/>
        <v>66.489999999999995</v>
      </c>
      <c r="AK61" t="str">
        <f t="shared" si="13"/>
        <v>ca_sector</v>
      </c>
      <c r="AL61">
        <f t="shared" si="13"/>
        <v>224852</v>
      </c>
      <c r="AM61">
        <f t="shared" si="13"/>
        <v>75347</v>
      </c>
      <c r="AN61" s="10">
        <f t="shared" si="13"/>
        <v>33.51</v>
      </c>
      <c r="AO61">
        <f t="shared" si="13"/>
        <v>149505</v>
      </c>
      <c r="AP61">
        <f t="shared" si="13"/>
        <v>66.489999999999995</v>
      </c>
      <c r="AR61" t="s">
        <v>1013</v>
      </c>
      <c r="AS61">
        <v>224852</v>
      </c>
      <c r="AT61">
        <v>75347</v>
      </c>
      <c r="AU61">
        <v>33.51</v>
      </c>
      <c r="AV61">
        <v>149505</v>
      </c>
      <c r="AW61">
        <v>66.489999999999995</v>
      </c>
      <c r="AY61" t="s">
        <v>1013</v>
      </c>
      <c r="AZ61">
        <v>224852</v>
      </c>
      <c r="BA61">
        <v>75347</v>
      </c>
      <c r="BB61">
        <v>33.51</v>
      </c>
      <c r="BC61">
        <v>149505</v>
      </c>
      <c r="BD61">
        <v>66.489999999999995</v>
      </c>
    </row>
    <row r="62" spans="1:56" x14ac:dyDescent="0.3">
      <c r="A62" t="s">
        <v>1097</v>
      </c>
      <c r="B62" t="s">
        <v>23</v>
      </c>
      <c r="C62" t="s">
        <v>49</v>
      </c>
      <c r="D62" t="s">
        <v>1098</v>
      </c>
      <c r="E62" t="s">
        <v>1095</v>
      </c>
      <c r="F62">
        <v>185297</v>
      </c>
      <c r="G62">
        <v>14</v>
      </c>
      <c r="H62" s="24">
        <v>7.6E-3</v>
      </c>
      <c r="I62">
        <v>185283</v>
      </c>
      <c r="J62">
        <v>99.99</v>
      </c>
      <c r="K62" t="str">
        <f t="shared" si="3"/>
        <v>source_majorca</v>
      </c>
      <c r="P62" s="21" t="s">
        <v>1319</v>
      </c>
      <c r="Q62" s="21">
        <v>224852</v>
      </c>
      <c r="R62" s="21">
        <v>224852</v>
      </c>
      <c r="S62" s="22">
        <v>100</v>
      </c>
      <c r="T62" s="21">
        <v>0</v>
      </c>
      <c r="U62" s="21">
        <v>0</v>
      </c>
      <c r="W62" t="e">
        <f t="shared" si="9"/>
        <v>#N/A</v>
      </c>
      <c r="X62" t="e">
        <f t="shared" si="8"/>
        <v>#N/A</v>
      </c>
      <c r="Y62" t="e">
        <f t="shared" si="8"/>
        <v>#N/A</v>
      </c>
      <c r="Z62" s="10" t="e">
        <f t="shared" si="8"/>
        <v>#N/A</v>
      </c>
      <c r="AA62" t="e">
        <f t="shared" si="8"/>
        <v>#N/A</v>
      </c>
      <c r="AB62" t="e">
        <f t="shared" si="8"/>
        <v>#N/A</v>
      </c>
      <c r="AD62" t="str">
        <f t="shared" si="12"/>
        <v>noticelanguage</v>
      </c>
      <c r="AE62">
        <f t="shared" si="12"/>
        <v>224852</v>
      </c>
      <c r="AF62">
        <f t="shared" si="12"/>
        <v>224852</v>
      </c>
      <c r="AG62" s="10">
        <f t="shared" si="12"/>
        <v>100</v>
      </c>
      <c r="AH62">
        <f t="shared" si="12"/>
        <v>0</v>
      </c>
      <c r="AI62">
        <f t="shared" si="12"/>
        <v>0</v>
      </c>
      <c r="AK62" t="str">
        <f t="shared" si="13"/>
        <v>noticelanguage</v>
      </c>
      <c r="AL62">
        <f t="shared" si="13"/>
        <v>224852</v>
      </c>
      <c r="AM62">
        <f t="shared" si="13"/>
        <v>224852</v>
      </c>
      <c r="AN62" s="10">
        <f t="shared" si="13"/>
        <v>100</v>
      </c>
      <c r="AO62">
        <f t="shared" si="13"/>
        <v>0</v>
      </c>
      <c r="AP62">
        <f t="shared" si="13"/>
        <v>0</v>
      </c>
      <c r="AR62" t="s">
        <v>1319</v>
      </c>
      <c r="AS62">
        <v>224852</v>
      </c>
      <c r="AT62">
        <v>224852</v>
      </c>
      <c r="AU62">
        <v>100</v>
      </c>
      <c r="AV62">
        <v>0</v>
      </c>
      <c r="AW62">
        <v>0</v>
      </c>
      <c r="AY62" t="s">
        <v>1319</v>
      </c>
      <c r="AZ62">
        <v>224852</v>
      </c>
      <c r="BA62">
        <v>224852</v>
      </c>
      <c r="BB62">
        <v>100</v>
      </c>
      <c r="BC62">
        <v>0</v>
      </c>
      <c r="BD62">
        <v>0</v>
      </c>
    </row>
    <row r="63" spans="1:56" x14ac:dyDescent="0.3">
      <c r="A63" t="s">
        <v>1099</v>
      </c>
      <c r="B63" t="s">
        <v>23</v>
      </c>
      <c r="C63" t="s">
        <v>49</v>
      </c>
      <c r="D63" t="s">
        <v>1100</v>
      </c>
      <c r="E63" t="s">
        <v>1346</v>
      </c>
      <c r="F63">
        <v>185297</v>
      </c>
      <c r="G63">
        <v>14</v>
      </c>
      <c r="H63" s="24">
        <v>7.6E-3</v>
      </c>
      <c r="I63">
        <v>185283</v>
      </c>
      <c r="J63">
        <v>99.99</v>
      </c>
      <c r="K63" t="str">
        <f t="shared" si="3"/>
        <v>source_contracts</v>
      </c>
      <c r="P63" s="21" t="s">
        <v>471</v>
      </c>
      <c r="Q63" s="21">
        <v>224852</v>
      </c>
      <c r="R63" s="21">
        <v>224852</v>
      </c>
      <c r="S63" s="22">
        <v>100</v>
      </c>
      <c r="T63" s="21">
        <v>0</v>
      </c>
      <c r="U63" s="21">
        <v>0</v>
      </c>
      <c r="W63" t="e">
        <f t="shared" si="9"/>
        <v>#N/A</v>
      </c>
      <c r="X63" t="e">
        <f t="shared" si="8"/>
        <v>#N/A</v>
      </c>
      <c r="Y63" t="e">
        <f t="shared" si="8"/>
        <v>#N/A</v>
      </c>
      <c r="Z63" s="10" t="e">
        <f t="shared" si="8"/>
        <v>#N/A</v>
      </c>
      <c r="AA63" t="e">
        <f t="shared" si="8"/>
        <v>#N/A</v>
      </c>
      <c r="AB63" t="e">
        <f t="shared" si="8"/>
        <v>#N/A</v>
      </c>
      <c r="AD63" t="str">
        <f t="shared" si="12"/>
        <v>noticestatus</v>
      </c>
      <c r="AE63">
        <f t="shared" si="12"/>
        <v>224852</v>
      </c>
      <c r="AF63">
        <f t="shared" si="12"/>
        <v>224852</v>
      </c>
      <c r="AG63" s="10">
        <f t="shared" si="12"/>
        <v>100</v>
      </c>
      <c r="AH63">
        <f t="shared" si="12"/>
        <v>0</v>
      </c>
      <c r="AI63">
        <f t="shared" si="12"/>
        <v>0</v>
      </c>
      <c r="AK63" t="str">
        <f t="shared" si="13"/>
        <v>noticestatus</v>
      </c>
      <c r="AL63">
        <f t="shared" si="13"/>
        <v>224852</v>
      </c>
      <c r="AM63">
        <f t="shared" si="13"/>
        <v>224852</v>
      </c>
      <c r="AN63" s="10">
        <f t="shared" si="13"/>
        <v>100</v>
      </c>
      <c r="AO63">
        <f t="shared" si="13"/>
        <v>0</v>
      </c>
      <c r="AP63">
        <f t="shared" si="13"/>
        <v>0</v>
      </c>
      <c r="AR63" t="s">
        <v>471</v>
      </c>
      <c r="AS63">
        <v>224852</v>
      </c>
      <c r="AT63">
        <v>224852</v>
      </c>
      <c r="AU63">
        <v>100</v>
      </c>
      <c r="AV63">
        <v>0</v>
      </c>
      <c r="AW63">
        <v>0</v>
      </c>
      <c r="AY63" t="s">
        <v>471</v>
      </c>
      <c r="AZ63">
        <v>224852</v>
      </c>
      <c r="BA63">
        <v>224852</v>
      </c>
      <c r="BB63">
        <v>100</v>
      </c>
      <c r="BC63">
        <v>0</v>
      </c>
      <c r="BD63">
        <v>0</v>
      </c>
    </row>
    <row r="64" spans="1:56" x14ac:dyDescent="0.3">
      <c r="A64" t="s">
        <v>168</v>
      </c>
      <c r="B64" t="s">
        <v>162</v>
      </c>
      <c r="C64" t="s">
        <v>49</v>
      </c>
      <c r="D64" t="s">
        <v>169</v>
      </c>
      <c r="E64" t="s">
        <v>1099</v>
      </c>
      <c r="F64">
        <v>185297</v>
      </c>
      <c r="G64">
        <v>14</v>
      </c>
      <c r="H64" s="24">
        <v>7.6E-3</v>
      </c>
      <c r="I64">
        <v>185283</v>
      </c>
      <c r="J64">
        <v>99.99</v>
      </c>
      <c r="K64" t="str">
        <f t="shared" si="3"/>
        <v>source_notices</v>
      </c>
      <c r="P64" s="21" t="s">
        <v>1320</v>
      </c>
      <c r="Q64" s="21">
        <v>224852</v>
      </c>
      <c r="R64" s="21">
        <v>224852</v>
      </c>
      <c r="S64" s="22">
        <v>100</v>
      </c>
      <c r="T64" s="21">
        <v>0</v>
      </c>
      <c r="U64" s="21">
        <v>0</v>
      </c>
      <c r="W64" t="e">
        <f t="shared" si="9"/>
        <v>#N/A</v>
      </c>
      <c r="X64" t="e">
        <f t="shared" si="8"/>
        <v>#N/A</v>
      </c>
      <c r="Y64" t="e">
        <f t="shared" si="8"/>
        <v>#N/A</v>
      </c>
      <c r="Z64" s="10" t="e">
        <f t="shared" si="8"/>
        <v>#N/A</v>
      </c>
      <c r="AA64" t="e">
        <f t="shared" si="8"/>
        <v>#N/A</v>
      </c>
      <c r="AB64" t="e">
        <f t="shared" si="8"/>
        <v>#N/A</v>
      </c>
      <c r="AD64" t="str">
        <f t="shared" ref="AD64:AI73" si="14">VLOOKUP($P64,$AR$4:$AW$257,AD$3,FALSE)</f>
        <v>noticepublicationdate</v>
      </c>
      <c r="AE64">
        <f t="shared" si="14"/>
        <v>224852</v>
      </c>
      <c r="AF64">
        <f t="shared" si="14"/>
        <v>224852</v>
      </c>
      <c r="AG64" s="10">
        <f t="shared" si="14"/>
        <v>100</v>
      </c>
      <c r="AH64">
        <f t="shared" si="14"/>
        <v>0</v>
      </c>
      <c r="AI64">
        <f t="shared" si="14"/>
        <v>0</v>
      </c>
      <c r="AK64" t="str">
        <f t="shared" si="13"/>
        <v>noticepublicationdate</v>
      </c>
      <c r="AL64">
        <f t="shared" si="13"/>
        <v>224852</v>
      </c>
      <c r="AM64">
        <f t="shared" si="13"/>
        <v>224852</v>
      </c>
      <c r="AN64" s="10">
        <f t="shared" si="13"/>
        <v>100</v>
      </c>
      <c r="AO64">
        <f t="shared" si="13"/>
        <v>0</v>
      </c>
      <c r="AP64">
        <f t="shared" si="13"/>
        <v>0</v>
      </c>
      <c r="AR64" t="s">
        <v>1320</v>
      </c>
      <c r="AS64">
        <v>224852</v>
      </c>
      <c r="AT64">
        <v>224852</v>
      </c>
      <c r="AU64">
        <v>100</v>
      </c>
      <c r="AV64">
        <v>0</v>
      </c>
      <c r="AW64">
        <v>0</v>
      </c>
      <c r="AY64" t="s">
        <v>1320</v>
      </c>
      <c r="AZ64">
        <v>224852</v>
      </c>
      <c r="BA64">
        <v>224852</v>
      </c>
      <c r="BB64">
        <v>100</v>
      </c>
      <c r="BC64">
        <v>0</v>
      </c>
      <c r="BD64">
        <v>0</v>
      </c>
    </row>
    <row r="65" spans="1:56" x14ac:dyDescent="0.3">
      <c r="A65" t="s">
        <v>1101</v>
      </c>
      <c r="B65" t="s">
        <v>92</v>
      </c>
      <c r="C65" t="s">
        <v>49</v>
      </c>
      <c r="D65" t="s">
        <v>1102</v>
      </c>
      <c r="E65" t="s">
        <v>168</v>
      </c>
      <c r="F65">
        <v>185297</v>
      </c>
      <c r="G65">
        <v>3627</v>
      </c>
      <c r="H65" s="24">
        <v>1.9570000000000001</v>
      </c>
      <c r="I65">
        <v>181670</v>
      </c>
      <c r="J65">
        <v>98.04</v>
      </c>
      <c r="K65" t="str">
        <f t="shared" si="3"/>
        <v>pr_apyear</v>
      </c>
      <c r="P65" s="21" t="s">
        <v>1321</v>
      </c>
      <c r="Q65" s="21">
        <v>224852</v>
      </c>
      <c r="R65" s="21">
        <v>224852</v>
      </c>
      <c r="S65" s="22">
        <v>100</v>
      </c>
      <c r="T65" s="21">
        <v>0</v>
      </c>
      <c r="U65" s="21">
        <v>0</v>
      </c>
      <c r="W65" t="e">
        <f t="shared" si="9"/>
        <v>#N/A</v>
      </c>
      <c r="X65" t="e">
        <f t="shared" si="8"/>
        <v>#N/A</v>
      </c>
      <c r="Y65" t="e">
        <f t="shared" si="8"/>
        <v>#N/A</v>
      </c>
      <c r="Z65" s="10" t="e">
        <f t="shared" si="8"/>
        <v>#N/A</v>
      </c>
      <c r="AA65" t="e">
        <f t="shared" si="8"/>
        <v>#N/A</v>
      </c>
      <c r="AB65" t="e">
        <f t="shared" si="8"/>
        <v>#N/A</v>
      </c>
      <c r="AD65" t="str">
        <f t="shared" si="14"/>
        <v>noticesourceid</v>
      </c>
      <c r="AE65">
        <f t="shared" si="14"/>
        <v>224852</v>
      </c>
      <c r="AF65">
        <f t="shared" si="14"/>
        <v>224852</v>
      </c>
      <c r="AG65" s="10">
        <f t="shared" si="14"/>
        <v>100</v>
      </c>
      <c r="AH65">
        <f t="shared" si="14"/>
        <v>0</v>
      </c>
      <c r="AI65">
        <f t="shared" si="14"/>
        <v>0</v>
      </c>
      <c r="AK65" t="str">
        <f t="shared" si="13"/>
        <v>noticesourceid</v>
      </c>
      <c r="AL65">
        <f t="shared" si="13"/>
        <v>224852</v>
      </c>
      <c r="AM65">
        <f t="shared" si="13"/>
        <v>224852</v>
      </c>
      <c r="AN65" s="10">
        <f t="shared" si="13"/>
        <v>100</v>
      </c>
      <c r="AO65">
        <f t="shared" si="13"/>
        <v>0</v>
      </c>
      <c r="AP65">
        <f t="shared" si="13"/>
        <v>0</v>
      </c>
      <c r="AR65" t="s">
        <v>1321</v>
      </c>
      <c r="AS65">
        <v>224852</v>
      </c>
      <c r="AT65">
        <v>224852</v>
      </c>
      <c r="AU65">
        <v>100</v>
      </c>
      <c r="AV65">
        <v>0</v>
      </c>
      <c r="AW65">
        <v>0</v>
      </c>
      <c r="AY65" t="s">
        <v>1321</v>
      </c>
      <c r="AZ65">
        <v>224852</v>
      </c>
      <c r="BA65">
        <v>224852</v>
      </c>
      <c r="BB65">
        <v>100</v>
      </c>
      <c r="BC65">
        <v>0</v>
      </c>
      <c r="BD65">
        <v>0</v>
      </c>
    </row>
    <row r="66" spans="1:56" x14ac:dyDescent="0.3">
      <c r="A66" t="s">
        <v>161</v>
      </c>
      <c r="B66" t="s">
        <v>162</v>
      </c>
      <c r="C66" t="s">
        <v>596</v>
      </c>
      <c r="D66" t="s">
        <v>163</v>
      </c>
      <c r="E66" t="s">
        <v>1101</v>
      </c>
      <c r="F66">
        <v>185297</v>
      </c>
      <c r="G66">
        <v>3627</v>
      </c>
      <c r="H66" s="24">
        <v>1.9570000000000001</v>
      </c>
      <c r="I66">
        <v>181670</v>
      </c>
      <c r="J66">
        <v>98.04</v>
      </c>
      <c r="K66" t="str">
        <f t="shared" si="3"/>
        <v>pr_filter_apy</v>
      </c>
      <c r="P66" t="s">
        <v>1015</v>
      </c>
      <c r="Q66">
        <v>224852</v>
      </c>
      <c r="R66" s="14">
        <v>75105</v>
      </c>
      <c r="S66" s="24">
        <v>33.4</v>
      </c>
      <c r="T66">
        <v>149747</v>
      </c>
      <c r="U66">
        <v>66.599999999999994</v>
      </c>
      <c r="W66" t="str">
        <f t="shared" si="9"/>
        <v>lot_id</v>
      </c>
      <c r="X66">
        <f t="shared" si="8"/>
        <v>185297</v>
      </c>
      <c r="Y66">
        <f t="shared" si="8"/>
        <v>53437</v>
      </c>
      <c r="Z66" s="10">
        <f t="shared" si="8"/>
        <v>28.84</v>
      </c>
      <c r="AA66">
        <f t="shared" si="8"/>
        <v>131860</v>
      </c>
      <c r="AB66">
        <f t="shared" si="8"/>
        <v>71.16</v>
      </c>
      <c r="AD66" t="str">
        <f t="shared" si="14"/>
        <v>lot_id</v>
      </c>
      <c r="AE66">
        <f t="shared" si="14"/>
        <v>224852</v>
      </c>
      <c r="AF66">
        <f t="shared" si="14"/>
        <v>75105</v>
      </c>
      <c r="AG66" s="10">
        <f t="shared" si="14"/>
        <v>33.4</v>
      </c>
      <c r="AH66">
        <f t="shared" si="14"/>
        <v>149747</v>
      </c>
      <c r="AI66">
        <f t="shared" si="14"/>
        <v>66.599999999999994</v>
      </c>
      <c r="AK66" t="str">
        <f t="shared" si="13"/>
        <v>lot_id</v>
      </c>
      <c r="AL66">
        <f t="shared" si="13"/>
        <v>224852</v>
      </c>
      <c r="AM66">
        <f t="shared" si="13"/>
        <v>75105</v>
      </c>
      <c r="AN66" s="10">
        <f t="shared" si="13"/>
        <v>33.4</v>
      </c>
      <c r="AO66">
        <f t="shared" si="13"/>
        <v>149747</v>
      </c>
      <c r="AP66">
        <f t="shared" si="13"/>
        <v>66.599999999999994</v>
      </c>
      <c r="AR66" t="s">
        <v>1015</v>
      </c>
      <c r="AS66">
        <v>224852</v>
      </c>
      <c r="AT66">
        <v>75105</v>
      </c>
      <c r="AU66">
        <v>33.4</v>
      </c>
      <c r="AV66">
        <v>149747</v>
      </c>
      <c r="AW66">
        <v>66.599999999999994</v>
      </c>
      <c r="AY66" t="s">
        <v>1015</v>
      </c>
      <c r="AZ66">
        <v>224852</v>
      </c>
      <c r="BA66">
        <v>75105</v>
      </c>
      <c r="BB66">
        <v>33.4</v>
      </c>
      <c r="BC66">
        <v>149747</v>
      </c>
      <c r="BD66">
        <v>66.599999999999994</v>
      </c>
    </row>
    <row r="67" spans="1:56" x14ac:dyDescent="0.3">
      <c r="A67" t="s">
        <v>1103</v>
      </c>
      <c r="B67" t="s">
        <v>598</v>
      </c>
      <c r="C67" t="s">
        <v>599</v>
      </c>
      <c r="D67" t="s">
        <v>321</v>
      </c>
      <c r="E67" t="s">
        <v>161</v>
      </c>
      <c r="F67">
        <v>185297</v>
      </c>
      <c r="G67">
        <v>3627</v>
      </c>
      <c r="H67" s="24">
        <v>1.9570000000000001</v>
      </c>
      <c r="I67">
        <v>181670</v>
      </c>
      <c r="J67">
        <v>98.04</v>
      </c>
      <c r="K67" t="str">
        <f t="shared" si="3"/>
        <v>pr_apprdate</v>
      </c>
      <c r="P67" t="s">
        <v>1017</v>
      </c>
      <c r="Q67">
        <v>224852</v>
      </c>
      <c r="R67" s="14">
        <v>75105</v>
      </c>
      <c r="S67" s="24">
        <v>33.4</v>
      </c>
      <c r="T67">
        <v>149747</v>
      </c>
      <c r="U67">
        <v>66.599999999999994</v>
      </c>
      <c r="W67" t="str">
        <f t="shared" si="9"/>
        <v>ca_nr_lot</v>
      </c>
      <c r="X67">
        <f t="shared" si="8"/>
        <v>185297</v>
      </c>
      <c r="Y67">
        <f t="shared" si="8"/>
        <v>53437</v>
      </c>
      <c r="Z67" s="10">
        <f t="shared" si="8"/>
        <v>28.84</v>
      </c>
      <c r="AA67">
        <f t="shared" si="8"/>
        <v>131860</v>
      </c>
      <c r="AB67">
        <f t="shared" si="8"/>
        <v>71.16</v>
      </c>
      <c r="AD67" t="str">
        <f t="shared" si="14"/>
        <v>ca_nr_lot</v>
      </c>
      <c r="AE67">
        <f t="shared" si="14"/>
        <v>224852</v>
      </c>
      <c r="AF67">
        <f t="shared" si="14"/>
        <v>75105</v>
      </c>
      <c r="AG67" s="10">
        <f t="shared" si="14"/>
        <v>33.4</v>
      </c>
      <c r="AH67">
        <f t="shared" si="14"/>
        <v>149747</v>
      </c>
      <c r="AI67">
        <f t="shared" si="14"/>
        <v>66.599999999999994</v>
      </c>
      <c r="AK67" t="str">
        <f t="shared" si="13"/>
        <v>ca_nr_lot</v>
      </c>
      <c r="AL67">
        <f t="shared" si="13"/>
        <v>224852</v>
      </c>
      <c r="AM67">
        <f t="shared" si="13"/>
        <v>75105</v>
      </c>
      <c r="AN67" s="10">
        <f t="shared" si="13"/>
        <v>33.4</v>
      </c>
      <c r="AO67">
        <f t="shared" si="13"/>
        <v>149747</v>
      </c>
      <c r="AP67">
        <f t="shared" si="13"/>
        <v>66.599999999999994</v>
      </c>
      <c r="AR67" t="s">
        <v>1017</v>
      </c>
      <c r="AS67">
        <v>224852</v>
      </c>
      <c r="AT67">
        <v>75105</v>
      </c>
      <c r="AU67">
        <v>33.4</v>
      </c>
      <c r="AV67">
        <v>149747</v>
      </c>
      <c r="AW67">
        <v>66.599999999999994</v>
      </c>
      <c r="AY67" t="s">
        <v>1017</v>
      </c>
      <c r="AZ67">
        <v>224852</v>
      </c>
      <c r="BA67">
        <v>75105</v>
      </c>
      <c r="BB67">
        <v>33.4</v>
      </c>
      <c r="BC67">
        <v>149747</v>
      </c>
      <c r="BD67">
        <v>66.599999999999994</v>
      </c>
    </row>
    <row r="68" spans="1:56" x14ac:dyDescent="0.3">
      <c r="A68" t="s">
        <v>1104</v>
      </c>
      <c r="B68" t="s">
        <v>162</v>
      </c>
      <c r="C68" t="s">
        <v>596</v>
      </c>
      <c r="D68" t="s">
        <v>322</v>
      </c>
      <c r="E68" t="s">
        <v>1347</v>
      </c>
      <c r="F68">
        <v>185297</v>
      </c>
      <c r="G68">
        <v>8235</v>
      </c>
      <c r="H68" s="24">
        <v>4.444</v>
      </c>
      <c r="I68">
        <v>177062</v>
      </c>
      <c r="J68">
        <v>95.56</v>
      </c>
      <c r="K68" t="str">
        <f t="shared" si="3"/>
        <v>pr_borrower_name</v>
      </c>
      <c r="P68" t="s">
        <v>1019</v>
      </c>
      <c r="Q68">
        <v>224852</v>
      </c>
      <c r="R68" s="14">
        <v>59184</v>
      </c>
      <c r="S68" s="24">
        <v>26.32</v>
      </c>
      <c r="T68">
        <v>165668</v>
      </c>
      <c r="U68">
        <v>73.680000000000007</v>
      </c>
      <c r="W68" t="str">
        <f t="shared" si="9"/>
        <v>c_objectiondate</v>
      </c>
      <c r="X68">
        <f t="shared" si="8"/>
        <v>185297</v>
      </c>
      <c r="Y68">
        <f t="shared" si="8"/>
        <v>42764</v>
      </c>
      <c r="Z68" s="10">
        <f t="shared" si="8"/>
        <v>23.08</v>
      </c>
      <c r="AA68">
        <f t="shared" si="8"/>
        <v>142533</v>
      </c>
      <c r="AB68">
        <f t="shared" si="8"/>
        <v>76.92</v>
      </c>
      <c r="AD68" t="str">
        <f t="shared" si="14"/>
        <v>c_objectiondate</v>
      </c>
      <c r="AE68">
        <f t="shared" si="14"/>
        <v>224852</v>
      </c>
      <c r="AF68">
        <f t="shared" si="14"/>
        <v>59184</v>
      </c>
      <c r="AG68" s="10">
        <f t="shared" si="14"/>
        <v>26.32</v>
      </c>
      <c r="AH68">
        <f t="shared" si="14"/>
        <v>165668</v>
      </c>
      <c r="AI68">
        <f t="shared" si="14"/>
        <v>73.680000000000007</v>
      </c>
      <c r="AK68" t="str">
        <f t="shared" si="13"/>
        <v>c_objectiondate</v>
      </c>
      <c r="AL68">
        <f t="shared" si="13"/>
        <v>224852</v>
      </c>
      <c r="AM68">
        <f t="shared" si="13"/>
        <v>59184</v>
      </c>
      <c r="AN68" s="10">
        <f t="shared" si="13"/>
        <v>26.32</v>
      </c>
      <c r="AO68">
        <f t="shared" si="13"/>
        <v>165668</v>
      </c>
      <c r="AP68">
        <f t="shared" si="13"/>
        <v>73.680000000000007</v>
      </c>
      <c r="AR68" t="s">
        <v>1019</v>
      </c>
      <c r="AS68">
        <v>224852</v>
      </c>
      <c r="AT68">
        <v>59184</v>
      </c>
      <c r="AU68">
        <v>26.32</v>
      </c>
      <c r="AV68">
        <v>165668</v>
      </c>
      <c r="AW68">
        <v>73.680000000000007</v>
      </c>
      <c r="AY68" t="s">
        <v>1019</v>
      </c>
      <c r="AZ68">
        <v>224852</v>
      </c>
      <c r="BA68">
        <v>59184</v>
      </c>
      <c r="BB68">
        <v>26.32</v>
      </c>
      <c r="BC68">
        <v>165668</v>
      </c>
      <c r="BD68">
        <v>73.680000000000007</v>
      </c>
    </row>
    <row r="69" spans="1:56" x14ac:dyDescent="0.3">
      <c r="A69" t="s">
        <v>143</v>
      </c>
      <c r="B69" t="s">
        <v>36</v>
      </c>
      <c r="C69" t="s">
        <v>37</v>
      </c>
      <c r="D69" t="s">
        <v>146</v>
      </c>
      <c r="E69" t="s">
        <v>1104</v>
      </c>
      <c r="F69">
        <v>185297</v>
      </c>
      <c r="G69">
        <v>4566</v>
      </c>
      <c r="H69" s="24">
        <v>2.464</v>
      </c>
      <c r="I69">
        <v>180731</v>
      </c>
      <c r="J69">
        <v>97.54</v>
      </c>
      <c r="K69" t="str">
        <f t="shared" ref="K69:K132" si="15">VLOOKUP(E69,$P$4:$P$255,1,FALSE)</f>
        <v>pr_closedate</v>
      </c>
      <c r="P69" s="21" t="s">
        <v>1295</v>
      </c>
      <c r="Q69" s="21">
        <v>224852</v>
      </c>
      <c r="R69" s="21">
        <v>85772</v>
      </c>
      <c r="S69" s="22">
        <v>38.15</v>
      </c>
      <c r="T69" s="21">
        <v>139080</v>
      </c>
      <c r="U69" s="21">
        <v>61.85</v>
      </c>
      <c r="W69" t="e">
        <f t="shared" si="9"/>
        <v>#N/A</v>
      </c>
      <c r="X69" t="e">
        <f t="shared" si="8"/>
        <v>#N/A</v>
      </c>
      <c r="Y69" t="e">
        <f t="shared" si="8"/>
        <v>#N/A</v>
      </c>
      <c r="Z69" s="10" t="e">
        <f t="shared" si="8"/>
        <v>#N/A</v>
      </c>
      <c r="AA69" t="e">
        <f t="shared" si="8"/>
        <v>#N/A</v>
      </c>
      <c r="AB69" t="e">
        <f t="shared" si="8"/>
        <v>#N/A</v>
      </c>
      <c r="AD69" t="str">
        <f t="shared" si="14"/>
        <v>csd_diff</v>
      </c>
      <c r="AE69">
        <f t="shared" si="14"/>
        <v>224852</v>
      </c>
      <c r="AF69">
        <f t="shared" si="14"/>
        <v>85772</v>
      </c>
      <c r="AG69" s="10">
        <f t="shared" si="14"/>
        <v>38.15</v>
      </c>
      <c r="AH69">
        <f t="shared" si="14"/>
        <v>139080</v>
      </c>
      <c r="AI69">
        <f t="shared" si="14"/>
        <v>61.85</v>
      </c>
      <c r="AK69" t="str">
        <f t="shared" si="13"/>
        <v>csd_diff</v>
      </c>
      <c r="AL69">
        <f t="shared" si="13"/>
        <v>224852</v>
      </c>
      <c r="AM69">
        <f t="shared" si="13"/>
        <v>85772</v>
      </c>
      <c r="AN69" s="10">
        <f t="shared" si="13"/>
        <v>38.15</v>
      </c>
      <c r="AO69">
        <f t="shared" si="13"/>
        <v>139080</v>
      </c>
      <c r="AP69">
        <f t="shared" si="13"/>
        <v>61.85</v>
      </c>
      <c r="AR69" t="s">
        <v>1295</v>
      </c>
      <c r="AS69">
        <v>224852</v>
      </c>
      <c r="AT69">
        <v>85772</v>
      </c>
      <c r="AU69">
        <v>38.15</v>
      </c>
      <c r="AV69">
        <v>139080</v>
      </c>
      <c r="AW69">
        <v>61.85</v>
      </c>
      <c r="AY69" t="s">
        <v>1295</v>
      </c>
      <c r="AZ69">
        <v>224852</v>
      </c>
      <c r="BA69">
        <v>85772</v>
      </c>
      <c r="BB69">
        <v>38.15</v>
      </c>
      <c r="BC69">
        <v>139080</v>
      </c>
      <c r="BD69">
        <v>61.85</v>
      </c>
    </row>
    <row r="70" spans="1:56" x14ac:dyDescent="0.3">
      <c r="A70" t="s">
        <v>147</v>
      </c>
      <c r="B70" t="s">
        <v>602</v>
      </c>
      <c r="C70" t="s">
        <v>603</v>
      </c>
      <c r="D70" t="s">
        <v>149</v>
      </c>
      <c r="E70" t="s">
        <v>143</v>
      </c>
      <c r="F70">
        <v>185297</v>
      </c>
      <c r="G70">
        <v>3627</v>
      </c>
      <c r="H70" s="24">
        <v>1.9570000000000001</v>
      </c>
      <c r="I70">
        <v>181670</v>
      </c>
      <c r="J70">
        <v>98.04</v>
      </c>
      <c r="K70" t="str">
        <f t="shared" si="15"/>
        <v>pr_country</v>
      </c>
      <c r="P70" t="s">
        <v>1020</v>
      </c>
      <c r="Q70">
        <v>224852</v>
      </c>
      <c r="R70" s="14">
        <v>48517</v>
      </c>
      <c r="S70" s="24">
        <v>21.58</v>
      </c>
      <c r="T70">
        <v>176335</v>
      </c>
      <c r="U70">
        <v>78.42</v>
      </c>
      <c r="W70" t="str">
        <f t="shared" si="9"/>
        <v>ca_source</v>
      </c>
      <c r="X70">
        <f t="shared" si="9"/>
        <v>185297</v>
      </c>
      <c r="Y70">
        <f t="shared" si="9"/>
        <v>34837</v>
      </c>
      <c r="Z70" s="10">
        <f t="shared" si="9"/>
        <v>18.8</v>
      </c>
      <c r="AA70">
        <f t="shared" si="9"/>
        <v>150460</v>
      </c>
      <c r="AB70">
        <f t="shared" si="9"/>
        <v>81.2</v>
      </c>
      <c r="AD70" t="str">
        <f t="shared" si="14"/>
        <v>ca_source</v>
      </c>
      <c r="AE70">
        <f t="shared" si="14"/>
        <v>224852</v>
      </c>
      <c r="AF70">
        <f t="shared" si="14"/>
        <v>48517</v>
      </c>
      <c r="AG70" s="10">
        <f t="shared" si="14"/>
        <v>21.58</v>
      </c>
      <c r="AH70">
        <f t="shared" si="14"/>
        <v>176335</v>
      </c>
      <c r="AI70">
        <f t="shared" si="14"/>
        <v>78.42</v>
      </c>
      <c r="AK70" t="str">
        <f t="shared" si="13"/>
        <v>ca_source</v>
      </c>
      <c r="AL70">
        <f t="shared" si="13"/>
        <v>224852</v>
      </c>
      <c r="AM70">
        <f t="shared" si="13"/>
        <v>48517</v>
      </c>
      <c r="AN70" s="10">
        <f t="shared" si="13"/>
        <v>21.58</v>
      </c>
      <c r="AO70">
        <f t="shared" si="13"/>
        <v>176335</v>
      </c>
      <c r="AP70">
        <f t="shared" si="13"/>
        <v>78.42</v>
      </c>
      <c r="AR70" t="s">
        <v>1020</v>
      </c>
      <c r="AS70">
        <v>224852</v>
      </c>
      <c r="AT70">
        <v>48517</v>
      </c>
      <c r="AU70">
        <v>21.58</v>
      </c>
      <c r="AV70">
        <v>176335</v>
      </c>
      <c r="AW70">
        <v>78.42</v>
      </c>
      <c r="AY70" t="s">
        <v>1020</v>
      </c>
      <c r="AZ70">
        <v>224852</v>
      </c>
      <c r="BA70">
        <v>48517</v>
      </c>
      <c r="BB70">
        <v>21.58</v>
      </c>
      <c r="BC70">
        <v>176335</v>
      </c>
      <c r="BD70">
        <v>78.42</v>
      </c>
    </row>
    <row r="71" spans="1:56" x14ac:dyDescent="0.3">
      <c r="A71" t="s">
        <v>1105</v>
      </c>
      <c r="B71" t="s">
        <v>61</v>
      </c>
      <c r="C71" t="s">
        <v>62</v>
      </c>
      <c r="D71" t="s">
        <v>1106</v>
      </c>
      <c r="E71" t="s">
        <v>147</v>
      </c>
      <c r="F71">
        <v>185297</v>
      </c>
      <c r="G71">
        <v>159331</v>
      </c>
      <c r="H71" s="24">
        <v>85.99</v>
      </c>
      <c r="I71">
        <v>25966</v>
      </c>
      <c r="J71">
        <v>14.01</v>
      </c>
      <c r="K71" t="str">
        <f t="shared" si="15"/>
        <v>pr_description</v>
      </c>
      <c r="P71" t="s">
        <v>473</v>
      </c>
      <c r="Q71">
        <v>224852</v>
      </c>
      <c r="R71" s="14">
        <v>3</v>
      </c>
      <c r="S71" s="24">
        <v>1.2999999999999999E-3</v>
      </c>
      <c r="T71">
        <v>224849</v>
      </c>
      <c r="U71">
        <v>100</v>
      </c>
      <c r="W71" t="str">
        <f t="shared" si="9"/>
        <v>noticetype</v>
      </c>
      <c r="X71">
        <f t="shared" si="9"/>
        <v>185297</v>
      </c>
      <c r="Y71">
        <f t="shared" si="9"/>
        <v>14</v>
      </c>
      <c r="Z71" s="10">
        <f t="shared" si="9"/>
        <v>7.6E-3</v>
      </c>
      <c r="AA71">
        <f t="shared" si="9"/>
        <v>185283</v>
      </c>
      <c r="AB71">
        <f t="shared" si="9"/>
        <v>99.99</v>
      </c>
      <c r="AD71" t="str">
        <f t="shared" si="14"/>
        <v>noticetype</v>
      </c>
      <c r="AE71">
        <f t="shared" si="14"/>
        <v>224852</v>
      </c>
      <c r="AF71">
        <f t="shared" si="14"/>
        <v>3</v>
      </c>
      <c r="AG71" s="10">
        <f t="shared" si="14"/>
        <v>1.2999999999999999E-3</v>
      </c>
      <c r="AH71">
        <f t="shared" si="14"/>
        <v>224849</v>
      </c>
      <c r="AI71">
        <f t="shared" si="14"/>
        <v>100</v>
      </c>
      <c r="AK71" t="str">
        <f t="shared" si="13"/>
        <v>noticetype</v>
      </c>
      <c r="AL71">
        <f t="shared" si="13"/>
        <v>224852</v>
      </c>
      <c r="AM71">
        <f t="shared" si="13"/>
        <v>3</v>
      </c>
      <c r="AN71" s="10">
        <f t="shared" si="13"/>
        <v>1.2999999999999999E-3</v>
      </c>
      <c r="AO71">
        <f t="shared" si="13"/>
        <v>224849</v>
      </c>
      <c r="AP71">
        <f t="shared" si="13"/>
        <v>100</v>
      </c>
      <c r="AR71" t="s">
        <v>473</v>
      </c>
      <c r="AS71">
        <v>224852</v>
      </c>
      <c r="AT71">
        <v>3</v>
      </c>
      <c r="AU71">
        <v>1.2999999999999999E-3</v>
      </c>
      <c r="AV71">
        <v>224849</v>
      </c>
      <c r="AW71">
        <v>100</v>
      </c>
      <c r="AY71" t="s">
        <v>473</v>
      </c>
      <c r="AZ71">
        <v>224852</v>
      </c>
      <c r="BA71">
        <v>3</v>
      </c>
      <c r="BB71">
        <v>1.2999999999999999E-3</v>
      </c>
      <c r="BC71">
        <v>224849</v>
      </c>
      <c r="BD71">
        <v>100</v>
      </c>
    </row>
    <row r="72" spans="1:56" x14ac:dyDescent="0.3">
      <c r="A72" t="s">
        <v>1107</v>
      </c>
      <c r="B72" t="s">
        <v>606</v>
      </c>
      <c r="C72" t="s">
        <v>29</v>
      </c>
      <c r="D72" t="s">
        <v>324</v>
      </c>
      <c r="E72" t="s">
        <v>235</v>
      </c>
      <c r="F72">
        <v>185297</v>
      </c>
      <c r="G72">
        <v>3627</v>
      </c>
      <c r="H72" s="24">
        <v>1.9570000000000001</v>
      </c>
      <c r="I72">
        <v>181670</v>
      </c>
      <c r="J72">
        <v>98.04</v>
      </c>
      <c r="K72" t="str">
        <f t="shared" si="15"/>
        <v>pr_donorfinancing_original</v>
      </c>
      <c r="P72" t="s">
        <v>1025</v>
      </c>
      <c r="Q72">
        <v>224852</v>
      </c>
      <c r="R72" s="14">
        <v>75105</v>
      </c>
      <c r="S72" s="24">
        <v>33.4</v>
      </c>
      <c r="T72">
        <v>149747</v>
      </c>
      <c r="U72">
        <v>66.599999999999994</v>
      </c>
      <c r="W72" t="str">
        <f t="shared" si="9"/>
        <v>mca_projectname</v>
      </c>
      <c r="X72">
        <f t="shared" si="9"/>
        <v>185297</v>
      </c>
      <c r="Y72">
        <f t="shared" si="9"/>
        <v>53449</v>
      </c>
      <c r="Z72" s="10">
        <f t="shared" si="9"/>
        <v>28.85</v>
      </c>
      <c r="AA72">
        <f t="shared" si="9"/>
        <v>131848</v>
      </c>
      <c r="AB72">
        <f t="shared" si="9"/>
        <v>71.150000000000006</v>
      </c>
      <c r="AD72" t="str">
        <f t="shared" si="14"/>
        <v>mca_projectname</v>
      </c>
      <c r="AE72">
        <f t="shared" si="14"/>
        <v>224852</v>
      </c>
      <c r="AF72">
        <f t="shared" si="14"/>
        <v>75105</v>
      </c>
      <c r="AG72" s="10">
        <f t="shared" si="14"/>
        <v>33.4</v>
      </c>
      <c r="AH72">
        <f t="shared" si="14"/>
        <v>149747</v>
      </c>
      <c r="AI72">
        <f t="shared" si="14"/>
        <v>66.599999999999994</v>
      </c>
      <c r="AK72" t="str">
        <f t="shared" si="13"/>
        <v>mca_projectname</v>
      </c>
      <c r="AL72">
        <f t="shared" si="13"/>
        <v>224852</v>
      </c>
      <c r="AM72">
        <f t="shared" si="13"/>
        <v>75105</v>
      </c>
      <c r="AN72" s="10">
        <f t="shared" si="13"/>
        <v>33.4</v>
      </c>
      <c r="AO72">
        <f t="shared" si="13"/>
        <v>149747</v>
      </c>
      <c r="AP72">
        <f t="shared" si="13"/>
        <v>66.599999999999994</v>
      </c>
      <c r="AR72" t="s">
        <v>1025</v>
      </c>
      <c r="AS72">
        <v>224852</v>
      </c>
      <c r="AT72">
        <v>75105</v>
      </c>
      <c r="AU72">
        <v>33.4</v>
      </c>
      <c r="AV72">
        <v>149747</v>
      </c>
      <c r="AW72">
        <v>66.599999999999994</v>
      </c>
      <c r="AY72" t="s">
        <v>1025</v>
      </c>
      <c r="AZ72">
        <v>224852</v>
      </c>
      <c r="BA72">
        <v>75105</v>
      </c>
      <c r="BB72">
        <v>33.4</v>
      </c>
      <c r="BC72">
        <v>149747</v>
      </c>
      <c r="BD72">
        <v>66.599999999999994</v>
      </c>
    </row>
    <row r="73" spans="1:56" x14ac:dyDescent="0.3">
      <c r="A73" t="s">
        <v>1108</v>
      </c>
      <c r="B73" t="s">
        <v>61</v>
      </c>
      <c r="C73" t="s">
        <v>62</v>
      </c>
      <c r="D73" t="s">
        <v>1109</v>
      </c>
      <c r="E73" t="s">
        <v>1107</v>
      </c>
      <c r="F73">
        <v>185297</v>
      </c>
      <c r="G73">
        <v>25882</v>
      </c>
      <c r="H73" s="24">
        <v>13.97</v>
      </c>
      <c r="I73">
        <v>159415</v>
      </c>
      <c r="J73">
        <v>86.03</v>
      </c>
      <c r="K73" t="str">
        <f t="shared" si="15"/>
        <v>pr_envcat</v>
      </c>
      <c r="P73" t="s">
        <v>1029</v>
      </c>
      <c r="Q73">
        <v>224852</v>
      </c>
      <c r="R73" s="14">
        <v>59184</v>
      </c>
      <c r="S73" s="24">
        <v>26.32</v>
      </c>
      <c r="T73">
        <v>165668</v>
      </c>
      <c r="U73">
        <v>73.680000000000007</v>
      </c>
      <c r="W73" t="str">
        <f t="shared" si="9"/>
        <v>c_projectname</v>
      </c>
      <c r="X73">
        <f t="shared" si="9"/>
        <v>185297</v>
      </c>
      <c r="Y73">
        <f t="shared" si="9"/>
        <v>42764</v>
      </c>
      <c r="Z73" s="10">
        <f t="shared" si="9"/>
        <v>23.08</v>
      </c>
      <c r="AA73">
        <f t="shared" si="9"/>
        <v>142533</v>
      </c>
      <c r="AB73">
        <f t="shared" si="9"/>
        <v>76.92</v>
      </c>
      <c r="AD73" t="str">
        <f t="shared" si="14"/>
        <v>c_projectname</v>
      </c>
      <c r="AE73">
        <f t="shared" si="14"/>
        <v>224852</v>
      </c>
      <c r="AF73">
        <f t="shared" si="14"/>
        <v>59184</v>
      </c>
      <c r="AG73" s="10">
        <f t="shared" si="14"/>
        <v>26.32</v>
      </c>
      <c r="AH73">
        <f t="shared" si="14"/>
        <v>165668</v>
      </c>
      <c r="AI73">
        <f t="shared" si="14"/>
        <v>73.680000000000007</v>
      </c>
      <c r="AK73" t="str">
        <f t="shared" si="13"/>
        <v>c_projectname</v>
      </c>
      <c r="AL73">
        <f t="shared" si="13"/>
        <v>224852</v>
      </c>
      <c r="AM73">
        <f t="shared" si="13"/>
        <v>59184</v>
      </c>
      <c r="AN73" s="10">
        <f t="shared" si="13"/>
        <v>26.32</v>
      </c>
      <c r="AO73">
        <f t="shared" si="13"/>
        <v>165668</v>
      </c>
      <c r="AP73">
        <f t="shared" si="13"/>
        <v>73.680000000000007</v>
      </c>
      <c r="AR73" t="s">
        <v>1029</v>
      </c>
      <c r="AS73">
        <v>224852</v>
      </c>
      <c r="AT73">
        <v>59184</v>
      </c>
      <c r="AU73">
        <v>26.32</v>
      </c>
      <c r="AV73">
        <v>165668</v>
      </c>
      <c r="AW73">
        <v>73.680000000000007</v>
      </c>
      <c r="AY73" t="s">
        <v>1029</v>
      </c>
      <c r="AZ73">
        <v>224852</v>
      </c>
      <c r="BA73">
        <v>59184</v>
      </c>
      <c r="BB73">
        <v>26.32</v>
      </c>
      <c r="BC73">
        <v>165668</v>
      </c>
      <c r="BD73">
        <v>73.680000000000007</v>
      </c>
    </row>
    <row r="74" spans="1:56" x14ac:dyDescent="0.3">
      <c r="A74" t="s">
        <v>1110</v>
      </c>
      <c r="B74" t="s">
        <v>61</v>
      </c>
      <c r="C74" t="s">
        <v>62</v>
      </c>
      <c r="D74" t="s">
        <v>1111</v>
      </c>
      <c r="E74" t="s">
        <v>236</v>
      </c>
      <c r="F74">
        <v>185297</v>
      </c>
      <c r="G74">
        <v>3627</v>
      </c>
      <c r="H74" s="24">
        <v>1.9570000000000001</v>
      </c>
      <c r="I74">
        <v>181670</v>
      </c>
      <c r="J74">
        <v>98.04</v>
      </c>
      <c r="K74" t="str">
        <f t="shared" si="15"/>
        <v>pr_finalcosts_original</v>
      </c>
      <c r="P74" t="s">
        <v>1322</v>
      </c>
      <c r="Q74">
        <v>224852</v>
      </c>
      <c r="R74" s="14">
        <v>75539</v>
      </c>
      <c r="S74" s="24">
        <v>33.590000000000003</v>
      </c>
      <c r="T74">
        <v>149313</v>
      </c>
      <c r="U74">
        <v>66.41</v>
      </c>
      <c r="W74" t="str">
        <f t="shared" si="9"/>
        <v>mca_buyerassignedid</v>
      </c>
      <c r="X74">
        <f t="shared" si="9"/>
        <v>185297</v>
      </c>
      <c r="Y74">
        <f t="shared" si="9"/>
        <v>53810</v>
      </c>
      <c r="Z74" s="10">
        <f t="shared" si="9"/>
        <v>29.04</v>
      </c>
      <c r="AA74">
        <f t="shared" si="9"/>
        <v>131487</v>
      </c>
      <c r="AB74">
        <f t="shared" si="9"/>
        <v>70.959999999999994</v>
      </c>
      <c r="AD74" t="str">
        <f t="shared" ref="AD74:AI83" si="16">VLOOKUP($P74,$AR$4:$AW$257,AD$3,FALSE)</f>
        <v>mca_buyerassignedid</v>
      </c>
      <c r="AE74">
        <f t="shared" si="16"/>
        <v>224852</v>
      </c>
      <c r="AF74">
        <f t="shared" si="16"/>
        <v>75539</v>
      </c>
      <c r="AG74" s="10">
        <f t="shared" si="16"/>
        <v>33.590000000000003</v>
      </c>
      <c r="AH74">
        <f t="shared" si="16"/>
        <v>149313</v>
      </c>
      <c r="AI74">
        <f t="shared" si="16"/>
        <v>66.41</v>
      </c>
      <c r="AK74" t="str">
        <f t="shared" si="13"/>
        <v>mca_buyerassignedid</v>
      </c>
      <c r="AL74">
        <f t="shared" si="13"/>
        <v>224852</v>
      </c>
      <c r="AM74">
        <f t="shared" si="13"/>
        <v>75539</v>
      </c>
      <c r="AN74" s="10">
        <f t="shared" si="13"/>
        <v>33.590000000000003</v>
      </c>
      <c r="AO74">
        <f t="shared" si="13"/>
        <v>149313</v>
      </c>
      <c r="AP74">
        <f t="shared" si="13"/>
        <v>66.41</v>
      </c>
      <c r="AR74" t="s">
        <v>1322</v>
      </c>
      <c r="AS74">
        <v>224852</v>
      </c>
      <c r="AT74">
        <v>75539</v>
      </c>
      <c r="AU74">
        <v>33.590000000000003</v>
      </c>
      <c r="AV74">
        <v>149313</v>
      </c>
      <c r="AW74">
        <v>66.41</v>
      </c>
      <c r="AY74" t="s">
        <v>1322</v>
      </c>
      <c r="AZ74">
        <v>224852</v>
      </c>
      <c r="BA74">
        <v>75539</v>
      </c>
      <c r="BB74">
        <v>33.590000000000003</v>
      </c>
      <c r="BC74">
        <v>149313</v>
      </c>
      <c r="BD74">
        <v>66.41</v>
      </c>
    </row>
    <row r="75" spans="1:56" x14ac:dyDescent="0.3">
      <c r="A75" t="s">
        <v>1112</v>
      </c>
      <c r="B75" t="s">
        <v>61</v>
      </c>
      <c r="C75" t="s">
        <v>62</v>
      </c>
      <c r="D75" t="s">
        <v>1113</v>
      </c>
      <c r="E75" t="s">
        <v>1348</v>
      </c>
      <c r="F75">
        <v>185297</v>
      </c>
      <c r="G75">
        <v>4801</v>
      </c>
      <c r="H75" s="24">
        <v>2.5910000000000002</v>
      </c>
      <c r="I75">
        <v>180496</v>
      </c>
      <c r="J75">
        <v>97.41</v>
      </c>
      <c r="K75" t="str">
        <f t="shared" si="15"/>
        <v>pr_financing1_original</v>
      </c>
      <c r="P75" t="s">
        <v>1323</v>
      </c>
      <c r="Q75">
        <v>224852</v>
      </c>
      <c r="R75" s="14">
        <v>66688</v>
      </c>
      <c r="S75" s="24">
        <v>29.66</v>
      </c>
      <c r="T75">
        <v>158164</v>
      </c>
      <c r="U75">
        <v>70.34</v>
      </c>
      <c r="W75" t="str">
        <f t="shared" si="9"/>
        <v>c_buyerassignedid</v>
      </c>
      <c r="X75">
        <f t="shared" si="9"/>
        <v>185297</v>
      </c>
      <c r="Y75">
        <f t="shared" si="9"/>
        <v>50179</v>
      </c>
      <c r="Z75" s="10">
        <f t="shared" si="9"/>
        <v>27.08</v>
      </c>
      <c r="AA75">
        <f t="shared" si="9"/>
        <v>135118</v>
      </c>
      <c r="AB75">
        <f t="shared" si="9"/>
        <v>72.92</v>
      </c>
      <c r="AD75" t="str">
        <f t="shared" si="16"/>
        <v>c_buyerassignedid</v>
      </c>
      <c r="AE75">
        <f t="shared" si="16"/>
        <v>224852</v>
      </c>
      <c r="AF75">
        <f t="shared" si="16"/>
        <v>66688</v>
      </c>
      <c r="AG75" s="10">
        <f t="shared" si="16"/>
        <v>29.66</v>
      </c>
      <c r="AH75">
        <f t="shared" si="16"/>
        <v>158164</v>
      </c>
      <c r="AI75">
        <f t="shared" si="16"/>
        <v>70.34</v>
      </c>
      <c r="AK75" t="str">
        <f t="shared" si="13"/>
        <v>c_buyerassignedid</v>
      </c>
      <c r="AL75">
        <f t="shared" si="13"/>
        <v>224852</v>
      </c>
      <c r="AM75">
        <f t="shared" si="13"/>
        <v>66688</v>
      </c>
      <c r="AN75" s="10">
        <f t="shared" si="13"/>
        <v>29.66</v>
      </c>
      <c r="AO75">
        <f t="shared" si="13"/>
        <v>158164</v>
      </c>
      <c r="AP75">
        <f t="shared" si="13"/>
        <v>70.34</v>
      </c>
      <c r="AR75" t="s">
        <v>1323</v>
      </c>
      <c r="AS75">
        <v>224852</v>
      </c>
      <c r="AT75">
        <v>66688</v>
      </c>
      <c r="AU75">
        <v>29.66</v>
      </c>
      <c r="AV75">
        <v>158164</v>
      </c>
      <c r="AW75">
        <v>70.34</v>
      </c>
      <c r="AY75" t="s">
        <v>1323</v>
      </c>
      <c r="AZ75">
        <v>224852</v>
      </c>
      <c r="BA75">
        <v>66688</v>
      </c>
      <c r="BB75">
        <v>29.66</v>
      </c>
      <c r="BC75">
        <v>158164</v>
      </c>
      <c r="BD75">
        <v>70.34</v>
      </c>
    </row>
    <row r="76" spans="1:56" x14ac:dyDescent="0.3">
      <c r="A76" t="s">
        <v>1114</v>
      </c>
      <c r="B76" t="s">
        <v>61</v>
      </c>
      <c r="C76" t="s">
        <v>62</v>
      </c>
      <c r="D76" t="s">
        <v>1115</v>
      </c>
      <c r="E76" t="s">
        <v>1349</v>
      </c>
      <c r="F76">
        <v>185297</v>
      </c>
      <c r="G76">
        <v>53271</v>
      </c>
      <c r="H76" s="24">
        <v>28.75</v>
      </c>
      <c r="I76">
        <v>132026</v>
      </c>
      <c r="J76">
        <v>71.25</v>
      </c>
      <c r="K76" t="str">
        <f t="shared" si="15"/>
        <v>pr_financing2_original</v>
      </c>
      <c r="P76" t="s">
        <v>1324</v>
      </c>
      <c r="Q76">
        <v>224852</v>
      </c>
      <c r="R76" s="14">
        <v>75105</v>
      </c>
      <c r="S76" s="24">
        <v>33.4</v>
      </c>
      <c r="T76">
        <v>149747</v>
      </c>
      <c r="U76">
        <v>66.599999999999994</v>
      </c>
      <c r="W76" t="str">
        <f t="shared" si="9"/>
        <v>mca_contractsignaturedate</v>
      </c>
      <c r="X76">
        <f t="shared" si="9"/>
        <v>185297</v>
      </c>
      <c r="Y76">
        <f t="shared" si="9"/>
        <v>53437</v>
      </c>
      <c r="Z76" s="10">
        <f t="shared" si="9"/>
        <v>28.84</v>
      </c>
      <c r="AA76">
        <f t="shared" si="9"/>
        <v>131860</v>
      </c>
      <c r="AB76">
        <f t="shared" si="9"/>
        <v>71.16</v>
      </c>
      <c r="AD76" t="str">
        <f t="shared" si="16"/>
        <v>mca_contractsignaturedate</v>
      </c>
      <c r="AE76">
        <f t="shared" si="16"/>
        <v>224852</v>
      </c>
      <c r="AF76">
        <f t="shared" si="16"/>
        <v>75105</v>
      </c>
      <c r="AG76" s="10">
        <f t="shared" si="16"/>
        <v>33.4</v>
      </c>
      <c r="AH76">
        <f t="shared" si="16"/>
        <v>149747</v>
      </c>
      <c r="AI76">
        <f t="shared" si="16"/>
        <v>66.599999999999994</v>
      </c>
      <c r="AK76" t="str">
        <f t="shared" si="13"/>
        <v>mca_contractsignaturedate</v>
      </c>
      <c r="AL76">
        <f t="shared" si="13"/>
        <v>224852</v>
      </c>
      <c r="AM76">
        <f t="shared" si="13"/>
        <v>75105</v>
      </c>
      <c r="AN76" s="10">
        <f t="shared" si="13"/>
        <v>33.4</v>
      </c>
      <c r="AO76">
        <f t="shared" si="13"/>
        <v>149747</v>
      </c>
      <c r="AP76">
        <f t="shared" si="13"/>
        <v>66.599999999999994</v>
      </c>
      <c r="AR76" t="s">
        <v>1324</v>
      </c>
      <c r="AS76">
        <v>224852</v>
      </c>
      <c r="AT76">
        <v>75105</v>
      </c>
      <c r="AU76">
        <v>33.4</v>
      </c>
      <c r="AV76">
        <v>149747</v>
      </c>
      <c r="AW76">
        <v>66.599999999999994</v>
      </c>
      <c r="AY76" t="s">
        <v>1324</v>
      </c>
      <c r="AZ76">
        <v>224852</v>
      </c>
      <c r="BA76">
        <v>75105</v>
      </c>
      <c r="BB76">
        <v>33.4</v>
      </c>
      <c r="BC76">
        <v>149747</v>
      </c>
      <c r="BD76">
        <v>66.599999999999994</v>
      </c>
    </row>
    <row r="77" spans="1:56" x14ac:dyDescent="0.3">
      <c r="A77" t="s">
        <v>1116</v>
      </c>
      <c r="B77" t="s">
        <v>608</v>
      </c>
      <c r="C77" t="s">
        <v>609</v>
      </c>
      <c r="D77" t="s">
        <v>329</v>
      </c>
      <c r="E77" t="s">
        <v>1350</v>
      </c>
      <c r="F77">
        <v>185297</v>
      </c>
      <c r="G77">
        <v>126936</v>
      </c>
      <c r="H77" s="24">
        <v>68.5</v>
      </c>
      <c r="I77">
        <v>58361</v>
      </c>
      <c r="J77">
        <v>31.5</v>
      </c>
      <c r="K77" t="str">
        <f t="shared" si="15"/>
        <v>pr_financing3_original</v>
      </c>
      <c r="P77" t="s">
        <v>1325</v>
      </c>
      <c r="Q77">
        <v>224852</v>
      </c>
      <c r="R77" s="14">
        <v>59184</v>
      </c>
      <c r="S77" s="24">
        <v>26.32</v>
      </c>
      <c r="T77">
        <v>165668</v>
      </c>
      <c r="U77">
        <v>73.680000000000007</v>
      </c>
      <c r="W77" t="str">
        <f t="shared" si="9"/>
        <v>c_contractsignaturedate</v>
      </c>
      <c r="X77">
        <f t="shared" si="9"/>
        <v>185297</v>
      </c>
      <c r="Y77">
        <f t="shared" si="9"/>
        <v>42764</v>
      </c>
      <c r="Z77" s="10">
        <f t="shared" si="9"/>
        <v>23.08</v>
      </c>
      <c r="AA77">
        <f t="shared" si="9"/>
        <v>142533</v>
      </c>
      <c r="AB77">
        <f t="shared" si="9"/>
        <v>76.92</v>
      </c>
      <c r="AD77" t="str">
        <f t="shared" si="16"/>
        <v>c_contractsignaturedate</v>
      </c>
      <c r="AE77">
        <f t="shared" si="16"/>
        <v>224852</v>
      </c>
      <c r="AF77">
        <f t="shared" si="16"/>
        <v>59184</v>
      </c>
      <c r="AG77" s="10">
        <f t="shared" si="16"/>
        <v>26.32</v>
      </c>
      <c r="AH77">
        <f t="shared" si="16"/>
        <v>165668</v>
      </c>
      <c r="AI77">
        <f t="shared" si="16"/>
        <v>73.680000000000007</v>
      </c>
      <c r="AK77" t="str">
        <f t="shared" si="13"/>
        <v>c_contractsignaturedate</v>
      </c>
      <c r="AL77">
        <f t="shared" si="13"/>
        <v>224852</v>
      </c>
      <c r="AM77">
        <f t="shared" si="13"/>
        <v>59184</v>
      </c>
      <c r="AN77" s="10">
        <f t="shared" si="13"/>
        <v>26.32</v>
      </c>
      <c r="AO77">
        <f t="shared" si="13"/>
        <v>165668</v>
      </c>
      <c r="AP77">
        <f t="shared" si="13"/>
        <v>73.680000000000007</v>
      </c>
      <c r="AR77" t="s">
        <v>1325</v>
      </c>
      <c r="AS77">
        <v>224852</v>
      </c>
      <c r="AT77">
        <v>59184</v>
      </c>
      <c r="AU77">
        <v>26.32</v>
      </c>
      <c r="AV77">
        <v>165668</v>
      </c>
      <c r="AW77">
        <v>73.680000000000007</v>
      </c>
      <c r="AY77" t="s">
        <v>1325</v>
      </c>
      <c r="AZ77">
        <v>224852</v>
      </c>
      <c r="BA77">
        <v>59184</v>
      </c>
      <c r="BB77">
        <v>26.32</v>
      </c>
      <c r="BC77">
        <v>165668</v>
      </c>
      <c r="BD77">
        <v>73.680000000000007</v>
      </c>
    </row>
    <row r="78" spans="1:56" x14ac:dyDescent="0.3">
      <c r="A78" t="s">
        <v>1117</v>
      </c>
      <c r="B78" t="s">
        <v>610</v>
      </c>
      <c r="C78" t="s">
        <v>611</v>
      </c>
      <c r="D78" t="s">
        <v>330</v>
      </c>
      <c r="E78" t="s">
        <v>1351</v>
      </c>
      <c r="F78">
        <v>185297</v>
      </c>
      <c r="G78">
        <v>160311</v>
      </c>
      <c r="H78" s="24">
        <v>86.52</v>
      </c>
      <c r="I78">
        <v>24986</v>
      </c>
      <c r="J78">
        <v>13.48</v>
      </c>
      <c r="K78" t="str">
        <f t="shared" si="15"/>
        <v>pr_financingrest</v>
      </c>
      <c r="P78" t="s">
        <v>57</v>
      </c>
      <c r="Q78">
        <v>224852</v>
      </c>
      <c r="R78" s="14">
        <v>59184</v>
      </c>
      <c r="S78" s="24">
        <v>26.32</v>
      </c>
      <c r="T78">
        <v>165668</v>
      </c>
      <c r="U78">
        <v>73.680000000000007</v>
      </c>
      <c r="W78" t="str">
        <f t="shared" si="9"/>
        <v>country_name</v>
      </c>
      <c r="X78">
        <f t="shared" si="9"/>
        <v>185297</v>
      </c>
      <c r="Y78">
        <f t="shared" si="9"/>
        <v>42764</v>
      </c>
      <c r="Z78" s="10">
        <f t="shared" si="9"/>
        <v>23.08</v>
      </c>
      <c r="AA78">
        <f t="shared" si="9"/>
        <v>142533</v>
      </c>
      <c r="AB78">
        <f t="shared" si="9"/>
        <v>76.92</v>
      </c>
      <c r="AD78" t="str">
        <f t="shared" si="16"/>
        <v>country_name</v>
      </c>
      <c r="AE78">
        <f t="shared" si="16"/>
        <v>224852</v>
      </c>
      <c r="AF78">
        <f t="shared" si="16"/>
        <v>59184</v>
      </c>
      <c r="AG78" s="10">
        <f t="shared" si="16"/>
        <v>26.32</v>
      </c>
      <c r="AH78">
        <f t="shared" si="16"/>
        <v>165668</v>
      </c>
      <c r="AI78">
        <f t="shared" si="16"/>
        <v>73.680000000000007</v>
      </c>
      <c r="AK78" t="str">
        <f t="shared" si="13"/>
        <v>country_name</v>
      </c>
      <c r="AL78">
        <f t="shared" si="13"/>
        <v>224852</v>
      </c>
      <c r="AM78">
        <f t="shared" si="13"/>
        <v>59184</v>
      </c>
      <c r="AN78" s="10">
        <f t="shared" si="13"/>
        <v>26.32</v>
      </c>
      <c r="AO78">
        <f t="shared" si="13"/>
        <v>165668</v>
      </c>
      <c r="AP78">
        <f t="shared" si="13"/>
        <v>73.680000000000007</v>
      </c>
      <c r="AR78" t="s">
        <v>57</v>
      </c>
      <c r="AS78">
        <v>224852</v>
      </c>
      <c r="AT78">
        <v>59184</v>
      </c>
      <c r="AU78">
        <v>26.32</v>
      </c>
      <c r="AV78">
        <v>165668</v>
      </c>
      <c r="AW78">
        <v>73.680000000000007</v>
      </c>
      <c r="AY78" t="s">
        <v>57</v>
      </c>
      <c r="AZ78">
        <v>224852</v>
      </c>
      <c r="BA78">
        <v>59184</v>
      </c>
      <c r="BB78">
        <v>26.32</v>
      </c>
      <c r="BC78">
        <v>165668</v>
      </c>
      <c r="BD78">
        <v>73.680000000000007</v>
      </c>
    </row>
    <row r="79" spans="1:56" x14ac:dyDescent="0.3">
      <c r="A79" t="s">
        <v>1118</v>
      </c>
      <c r="B79" t="s">
        <v>610</v>
      </c>
      <c r="C79" t="s">
        <v>611</v>
      </c>
      <c r="D79" t="s">
        <v>331</v>
      </c>
      <c r="E79" t="s">
        <v>1117</v>
      </c>
      <c r="F79">
        <v>185297</v>
      </c>
      <c r="G79">
        <v>4585</v>
      </c>
      <c r="H79" s="24">
        <v>2.4740000000000002</v>
      </c>
      <c r="I79">
        <v>180712</v>
      </c>
      <c r="J79">
        <v>97.53</v>
      </c>
      <c r="K79" t="str">
        <f t="shared" si="15"/>
        <v>pr_financier1</v>
      </c>
      <c r="P79" t="s">
        <v>58</v>
      </c>
      <c r="Q79">
        <v>224852</v>
      </c>
      <c r="R79" s="14">
        <v>59812</v>
      </c>
      <c r="S79" s="24">
        <v>26.6</v>
      </c>
      <c r="T79">
        <v>165040</v>
      </c>
      <c r="U79">
        <v>73.400000000000006</v>
      </c>
      <c r="W79" t="str">
        <f t="shared" si="9"/>
        <v>WBCode</v>
      </c>
      <c r="X79">
        <f t="shared" si="8"/>
        <v>185297</v>
      </c>
      <c r="Y79">
        <f t="shared" si="8"/>
        <v>45899</v>
      </c>
      <c r="Z79" s="10">
        <f t="shared" si="8"/>
        <v>24.77</v>
      </c>
      <c r="AA79">
        <f t="shared" si="8"/>
        <v>139398</v>
      </c>
      <c r="AB79">
        <f t="shared" si="8"/>
        <v>75.23</v>
      </c>
      <c r="AD79" t="str">
        <f t="shared" si="16"/>
        <v>WBCode</v>
      </c>
      <c r="AE79">
        <f t="shared" si="16"/>
        <v>224852</v>
      </c>
      <c r="AF79">
        <f t="shared" si="16"/>
        <v>59812</v>
      </c>
      <c r="AG79" s="10">
        <f t="shared" si="16"/>
        <v>26.6</v>
      </c>
      <c r="AH79">
        <f t="shared" si="16"/>
        <v>165040</v>
      </c>
      <c r="AI79">
        <f t="shared" si="16"/>
        <v>73.400000000000006</v>
      </c>
      <c r="AK79" t="str">
        <f t="shared" si="13"/>
        <v>WBCode</v>
      </c>
      <c r="AL79">
        <f t="shared" si="13"/>
        <v>224852</v>
      </c>
      <c r="AM79">
        <f t="shared" si="13"/>
        <v>59812</v>
      </c>
      <c r="AN79" s="10">
        <f t="shared" si="13"/>
        <v>26.6</v>
      </c>
      <c r="AO79">
        <f t="shared" si="13"/>
        <v>165040</v>
      </c>
      <c r="AP79">
        <f t="shared" si="13"/>
        <v>73.400000000000006</v>
      </c>
      <c r="AR79" t="s">
        <v>58</v>
      </c>
      <c r="AS79">
        <v>224852</v>
      </c>
      <c r="AT79">
        <v>59812</v>
      </c>
      <c r="AU79">
        <v>26.6</v>
      </c>
      <c r="AV79">
        <v>165040</v>
      </c>
      <c r="AW79">
        <v>73.400000000000006</v>
      </c>
      <c r="AY79" t="s">
        <v>58</v>
      </c>
      <c r="AZ79">
        <v>224852</v>
      </c>
      <c r="BA79">
        <v>59812</v>
      </c>
      <c r="BB79">
        <v>26.6</v>
      </c>
      <c r="BC79">
        <v>165040</v>
      </c>
      <c r="BD79">
        <v>73.400000000000006</v>
      </c>
    </row>
    <row r="80" spans="1:56" x14ac:dyDescent="0.3">
      <c r="A80" t="s">
        <v>1119</v>
      </c>
      <c r="B80" t="s">
        <v>610</v>
      </c>
      <c r="C80" t="s">
        <v>611</v>
      </c>
      <c r="D80" t="s">
        <v>332</v>
      </c>
      <c r="E80" t="s">
        <v>1118</v>
      </c>
      <c r="F80">
        <v>185297</v>
      </c>
      <c r="G80">
        <v>53271</v>
      </c>
      <c r="H80" s="24">
        <v>28.75</v>
      </c>
      <c r="I80">
        <v>132026</v>
      </c>
      <c r="J80">
        <v>71.25</v>
      </c>
      <c r="K80" t="str">
        <f t="shared" si="15"/>
        <v>pr_financier2</v>
      </c>
      <c r="P80" t="s">
        <v>60</v>
      </c>
      <c r="Q80">
        <v>224852</v>
      </c>
      <c r="R80" s="14">
        <v>87876</v>
      </c>
      <c r="S80" s="24">
        <v>39.08</v>
      </c>
      <c r="T80">
        <v>136976</v>
      </c>
      <c r="U80">
        <v>60.92</v>
      </c>
      <c r="W80" t="str">
        <f t="shared" si="9"/>
        <v>ppp</v>
      </c>
      <c r="X80">
        <f t="shared" si="8"/>
        <v>185297</v>
      </c>
      <c r="Y80">
        <f t="shared" si="8"/>
        <v>70815</v>
      </c>
      <c r="Z80" s="10">
        <f t="shared" si="8"/>
        <v>38.22</v>
      </c>
      <c r="AA80">
        <f t="shared" si="8"/>
        <v>114482</v>
      </c>
      <c r="AB80">
        <f t="shared" si="8"/>
        <v>61.78</v>
      </c>
      <c r="AD80" t="str">
        <f t="shared" si="16"/>
        <v>ppp</v>
      </c>
      <c r="AE80">
        <f t="shared" si="16"/>
        <v>224852</v>
      </c>
      <c r="AF80">
        <f t="shared" si="16"/>
        <v>87876</v>
      </c>
      <c r="AG80" s="10">
        <f t="shared" si="16"/>
        <v>39.08</v>
      </c>
      <c r="AH80">
        <f t="shared" si="16"/>
        <v>136976</v>
      </c>
      <c r="AI80">
        <f t="shared" si="16"/>
        <v>60.92</v>
      </c>
      <c r="AK80" t="str">
        <f t="shared" si="13"/>
        <v>ppp</v>
      </c>
      <c r="AL80">
        <f t="shared" si="13"/>
        <v>224852</v>
      </c>
      <c r="AM80">
        <f t="shared" si="13"/>
        <v>87876</v>
      </c>
      <c r="AN80" s="10">
        <f t="shared" si="13"/>
        <v>39.08</v>
      </c>
      <c r="AO80">
        <f t="shared" si="13"/>
        <v>136976</v>
      </c>
      <c r="AP80">
        <f t="shared" si="13"/>
        <v>60.92</v>
      </c>
      <c r="AR80" t="s">
        <v>60</v>
      </c>
      <c r="AS80">
        <v>224852</v>
      </c>
      <c r="AT80">
        <v>87876</v>
      </c>
      <c r="AU80">
        <v>39.08</v>
      </c>
      <c r="AV80">
        <v>136976</v>
      </c>
      <c r="AW80">
        <v>60.92</v>
      </c>
      <c r="AY80" t="s">
        <v>60</v>
      </c>
      <c r="AZ80">
        <v>224852</v>
      </c>
      <c r="BA80">
        <v>87876</v>
      </c>
      <c r="BB80">
        <v>39.08</v>
      </c>
      <c r="BC80">
        <v>136976</v>
      </c>
      <c r="BD80">
        <v>60.92</v>
      </c>
    </row>
    <row r="81" spans="1:56" x14ac:dyDescent="0.3">
      <c r="A81" t="s">
        <v>1120</v>
      </c>
      <c r="B81" t="s">
        <v>613</v>
      </c>
      <c r="C81" t="s">
        <v>614</v>
      </c>
      <c r="D81" t="s">
        <v>333</v>
      </c>
      <c r="E81" t="s">
        <v>1119</v>
      </c>
      <c r="F81">
        <v>185297</v>
      </c>
      <c r="G81">
        <v>126936</v>
      </c>
      <c r="H81" s="24">
        <v>68.5</v>
      </c>
      <c r="I81">
        <v>58361</v>
      </c>
      <c r="J81">
        <v>31.5</v>
      </c>
      <c r="K81" t="str">
        <f t="shared" si="15"/>
        <v>pr_financier3</v>
      </c>
      <c r="P81" t="s">
        <v>230</v>
      </c>
      <c r="Q81">
        <v>224852</v>
      </c>
      <c r="R81" s="14">
        <v>87876</v>
      </c>
      <c r="S81" s="24">
        <v>39.08</v>
      </c>
      <c r="T81">
        <v>136976</v>
      </c>
      <c r="U81">
        <v>60.92</v>
      </c>
      <c r="W81" t="str">
        <f t="shared" si="9"/>
        <v>ca_contract_value</v>
      </c>
      <c r="X81">
        <f t="shared" si="8"/>
        <v>185297</v>
      </c>
      <c r="Y81">
        <f t="shared" si="8"/>
        <v>70817</v>
      </c>
      <c r="Z81" s="10">
        <f t="shared" si="8"/>
        <v>38.22</v>
      </c>
      <c r="AA81">
        <f t="shared" si="8"/>
        <v>114480</v>
      </c>
      <c r="AB81">
        <f t="shared" si="8"/>
        <v>61.78</v>
      </c>
      <c r="AD81" t="str">
        <f t="shared" si="16"/>
        <v>ca_contract_value</v>
      </c>
      <c r="AE81">
        <f t="shared" si="16"/>
        <v>224852</v>
      </c>
      <c r="AF81">
        <f t="shared" si="16"/>
        <v>87876</v>
      </c>
      <c r="AG81" s="10">
        <f t="shared" si="16"/>
        <v>39.08</v>
      </c>
      <c r="AH81">
        <f t="shared" si="16"/>
        <v>136976</v>
      </c>
      <c r="AI81">
        <f t="shared" si="16"/>
        <v>60.92</v>
      </c>
      <c r="AK81" t="str">
        <f t="shared" si="13"/>
        <v>ca_contract_value</v>
      </c>
      <c r="AL81">
        <f t="shared" si="13"/>
        <v>224852</v>
      </c>
      <c r="AM81">
        <f t="shared" si="13"/>
        <v>87876</v>
      </c>
      <c r="AN81" s="10">
        <f t="shared" si="13"/>
        <v>39.08</v>
      </c>
      <c r="AO81">
        <f t="shared" si="13"/>
        <v>136976</v>
      </c>
      <c r="AP81">
        <f t="shared" si="13"/>
        <v>60.92</v>
      </c>
      <c r="AR81" t="s">
        <v>230</v>
      </c>
      <c r="AS81">
        <v>224852</v>
      </c>
      <c r="AT81">
        <v>87876</v>
      </c>
      <c r="AU81">
        <v>39.08</v>
      </c>
      <c r="AV81">
        <v>136976</v>
      </c>
      <c r="AW81">
        <v>60.92</v>
      </c>
      <c r="AY81" t="s">
        <v>230</v>
      </c>
      <c r="AZ81">
        <v>224852</v>
      </c>
      <c r="BA81">
        <v>87876</v>
      </c>
      <c r="BB81">
        <v>39.08</v>
      </c>
      <c r="BC81">
        <v>136976</v>
      </c>
      <c r="BD81">
        <v>60.92</v>
      </c>
    </row>
    <row r="82" spans="1:56" x14ac:dyDescent="0.3">
      <c r="A82" t="s">
        <v>1121</v>
      </c>
      <c r="B82" t="s">
        <v>618</v>
      </c>
      <c r="C82" t="s">
        <v>619</v>
      </c>
      <c r="D82" t="s">
        <v>335</v>
      </c>
      <c r="E82" t="s">
        <v>1352</v>
      </c>
      <c r="F82">
        <v>185297</v>
      </c>
      <c r="G82">
        <v>160311</v>
      </c>
      <c r="H82" s="24">
        <v>86.52</v>
      </c>
      <c r="I82">
        <v>24986</v>
      </c>
      <c r="J82">
        <v>13.48</v>
      </c>
      <c r="K82" t="str">
        <f t="shared" si="15"/>
        <v>pr_financierrest</v>
      </c>
      <c r="P82" t="s">
        <v>1326</v>
      </c>
      <c r="Q82">
        <v>224852</v>
      </c>
      <c r="R82" s="14">
        <v>75347</v>
      </c>
      <c r="S82" s="24">
        <v>33.51</v>
      </c>
      <c r="T82">
        <v>149505</v>
      </c>
      <c r="U82">
        <v>66.489999999999995</v>
      </c>
      <c r="W82" t="e">
        <f t="shared" si="9"/>
        <v>#N/A</v>
      </c>
      <c r="X82" t="e">
        <f t="shared" si="8"/>
        <v>#N/A</v>
      </c>
      <c r="Y82" t="e">
        <f t="shared" si="8"/>
        <v>#N/A</v>
      </c>
      <c r="Z82" s="10" t="e">
        <f t="shared" si="8"/>
        <v>#N/A</v>
      </c>
      <c r="AA82" t="e">
        <f t="shared" si="8"/>
        <v>#N/A</v>
      </c>
      <c r="AB82" t="e">
        <f t="shared" si="8"/>
        <v>#N/A</v>
      </c>
      <c r="AD82" t="str">
        <f t="shared" si="16"/>
        <v>ca_sector_new</v>
      </c>
      <c r="AE82">
        <f t="shared" si="16"/>
        <v>224852</v>
      </c>
      <c r="AF82">
        <f t="shared" si="16"/>
        <v>75347</v>
      </c>
      <c r="AG82" s="10">
        <f t="shared" si="16"/>
        <v>33.51</v>
      </c>
      <c r="AH82">
        <f t="shared" si="16"/>
        <v>149505</v>
      </c>
      <c r="AI82">
        <f t="shared" si="16"/>
        <v>66.489999999999995</v>
      </c>
      <c r="AK82" t="str">
        <f t="shared" si="13"/>
        <v>ca_sector_new</v>
      </c>
      <c r="AL82">
        <f t="shared" si="13"/>
        <v>224852</v>
      </c>
      <c r="AM82">
        <f t="shared" si="13"/>
        <v>75347</v>
      </c>
      <c r="AN82" s="10">
        <f t="shared" si="13"/>
        <v>33.51</v>
      </c>
      <c r="AO82">
        <f t="shared" si="13"/>
        <v>149505</v>
      </c>
      <c r="AP82">
        <f t="shared" si="13"/>
        <v>66.489999999999995</v>
      </c>
      <c r="AR82" t="s">
        <v>1326</v>
      </c>
      <c r="AS82">
        <v>224852</v>
      </c>
      <c r="AT82">
        <v>75347</v>
      </c>
      <c r="AU82">
        <v>33.51</v>
      </c>
      <c r="AV82">
        <v>149505</v>
      </c>
      <c r="AW82">
        <v>66.489999999999995</v>
      </c>
      <c r="AY82" t="s">
        <v>1326</v>
      </c>
      <c r="AZ82">
        <v>224852</v>
      </c>
      <c r="BA82">
        <v>75347</v>
      </c>
      <c r="BB82">
        <v>33.51</v>
      </c>
      <c r="BC82">
        <v>149505</v>
      </c>
      <c r="BD82">
        <v>66.489999999999995</v>
      </c>
    </row>
    <row r="83" spans="1:56" x14ac:dyDescent="0.3">
      <c r="A83" t="s">
        <v>1122</v>
      </c>
      <c r="B83" t="s">
        <v>621</v>
      </c>
      <c r="C83" t="s">
        <v>622</v>
      </c>
      <c r="D83" t="s">
        <v>336</v>
      </c>
      <c r="E83" t="s">
        <v>1353</v>
      </c>
      <c r="F83">
        <v>185297</v>
      </c>
      <c r="G83">
        <v>14768</v>
      </c>
      <c r="H83" s="24">
        <v>7.97</v>
      </c>
      <c r="I83">
        <v>170529</v>
      </c>
      <c r="J83">
        <v>92.03</v>
      </c>
      <c r="K83" t="str">
        <f t="shared" si="15"/>
        <v>pr_implementingagency</v>
      </c>
      <c r="P83" t="s">
        <v>1327</v>
      </c>
      <c r="Q83">
        <v>224852</v>
      </c>
      <c r="R83" s="14">
        <v>48517</v>
      </c>
      <c r="S83" s="24">
        <v>21.58</v>
      </c>
      <c r="T83">
        <v>176335</v>
      </c>
      <c r="U83">
        <v>78.42</v>
      </c>
      <c r="W83" t="str">
        <f t="shared" si="9"/>
        <v>ca_admin_capacity</v>
      </c>
      <c r="X83">
        <f t="shared" si="8"/>
        <v>185297</v>
      </c>
      <c r="Y83">
        <f t="shared" si="8"/>
        <v>34837</v>
      </c>
      <c r="Z83" s="10">
        <f t="shared" si="8"/>
        <v>18.8</v>
      </c>
      <c r="AA83">
        <f t="shared" si="8"/>
        <v>150460</v>
      </c>
      <c r="AB83">
        <f t="shared" si="8"/>
        <v>81.2</v>
      </c>
      <c r="AD83" t="str">
        <f t="shared" si="16"/>
        <v>ca_admin_capacity</v>
      </c>
      <c r="AE83">
        <f t="shared" si="16"/>
        <v>224852</v>
      </c>
      <c r="AF83">
        <f t="shared" si="16"/>
        <v>48517</v>
      </c>
      <c r="AG83" s="10">
        <f t="shared" si="16"/>
        <v>21.58</v>
      </c>
      <c r="AH83">
        <f t="shared" si="16"/>
        <v>176335</v>
      </c>
      <c r="AI83">
        <f t="shared" si="16"/>
        <v>78.42</v>
      </c>
      <c r="AK83" t="str">
        <f t="shared" si="13"/>
        <v>ca_admin_capacity</v>
      </c>
      <c r="AL83">
        <f t="shared" si="13"/>
        <v>224852</v>
      </c>
      <c r="AM83">
        <f t="shared" si="13"/>
        <v>48517</v>
      </c>
      <c r="AN83" s="10">
        <f t="shared" si="13"/>
        <v>21.58</v>
      </c>
      <c r="AO83">
        <f t="shared" si="13"/>
        <v>176335</v>
      </c>
      <c r="AP83">
        <f t="shared" si="13"/>
        <v>78.42</v>
      </c>
      <c r="AR83" t="s">
        <v>1327</v>
      </c>
      <c r="AS83">
        <v>224852</v>
      </c>
      <c r="AT83">
        <v>48517</v>
      </c>
      <c r="AU83">
        <v>21.58</v>
      </c>
      <c r="AV83">
        <v>176335</v>
      </c>
      <c r="AW83">
        <v>78.42</v>
      </c>
      <c r="AY83" t="s">
        <v>1327</v>
      </c>
      <c r="AZ83">
        <v>224852</v>
      </c>
      <c r="BA83">
        <v>48517</v>
      </c>
      <c r="BB83">
        <v>21.58</v>
      </c>
      <c r="BC83">
        <v>176335</v>
      </c>
      <c r="BD83">
        <v>78.42</v>
      </c>
    </row>
    <row r="84" spans="1:56" x14ac:dyDescent="0.3">
      <c r="A84" t="s">
        <v>1123</v>
      </c>
      <c r="B84" t="s">
        <v>623</v>
      </c>
      <c r="C84" t="s">
        <v>624</v>
      </c>
      <c r="D84" t="s">
        <v>337</v>
      </c>
      <c r="E84" t="s">
        <v>1354</v>
      </c>
      <c r="F84">
        <v>185297</v>
      </c>
      <c r="G84">
        <v>4637</v>
      </c>
      <c r="H84" s="24">
        <v>2.5019999999999998</v>
      </c>
      <c r="I84">
        <v>180660</v>
      </c>
      <c r="J84">
        <v>97.5</v>
      </c>
      <c r="K84" t="str">
        <f t="shared" si="15"/>
        <v>pr_lendinginstrument</v>
      </c>
      <c r="P84" s="21" t="s">
        <v>1328</v>
      </c>
      <c r="Q84" s="21">
        <v>224852</v>
      </c>
      <c r="R84" s="21">
        <v>224852</v>
      </c>
      <c r="S84" s="22">
        <v>100</v>
      </c>
      <c r="T84" s="21">
        <v>0</v>
      </c>
      <c r="U84" s="21">
        <v>0</v>
      </c>
      <c r="W84" t="e">
        <f t="shared" si="9"/>
        <v>#N/A</v>
      </c>
      <c r="X84" t="e">
        <f t="shared" si="8"/>
        <v>#N/A</v>
      </c>
      <c r="Y84" t="e">
        <f t="shared" si="8"/>
        <v>#N/A</v>
      </c>
      <c r="Z84" s="10" t="e">
        <f t="shared" si="8"/>
        <v>#N/A</v>
      </c>
      <c r="AA84" t="e">
        <f t="shared" si="8"/>
        <v>#N/A</v>
      </c>
      <c r="AB84" t="e">
        <f t="shared" si="8"/>
        <v>#N/A</v>
      </c>
      <c r="AD84" t="str">
        <f t="shared" ref="AD84:AI93" si="17">VLOOKUP($P84,$AR$4:$AW$257,AD$3,FALSE)</f>
        <v>cft_projectborrowercountry</v>
      </c>
      <c r="AE84">
        <f t="shared" si="17"/>
        <v>224852</v>
      </c>
      <c r="AF84">
        <f t="shared" si="17"/>
        <v>224852</v>
      </c>
      <c r="AG84" s="10">
        <f t="shared" si="17"/>
        <v>100</v>
      </c>
      <c r="AH84">
        <f t="shared" si="17"/>
        <v>0</v>
      </c>
      <c r="AI84">
        <f t="shared" si="17"/>
        <v>0</v>
      </c>
      <c r="AK84" t="str">
        <f t="shared" si="13"/>
        <v>cft_projectborrowercountry</v>
      </c>
      <c r="AL84">
        <f t="shared" si="13"/>
        <v>224852</v>
      </c>
      <c r="AM84">
        <f t="shared" si="13"/>
        <v>224852</v>
      </c>
      <c r="AN84" s="10">
        <f t="shared" si="13"/>
        <v>100</v>
      </c>
      <c r="AO84">
        <f t="shared" si="13"/>
        <v>0</v>
      </c>
      <c r="AP84">
        <f t="shared" si="13"/>
        <v>0</v>
      </c>
      <c r="AR84" t="s">
        <v>1328</v>
      </c>
      <c r="AS84">
        <v>224852</v>
      </c>
      <c r="AT84">
        <v>224852</v>
      </c>
      <c r="AU84">
        <v>100</v>
      </c>
      <c r="AV84">
        <v>0</v>
      </c>
      <c r="AW84">
        <v>0</v>
      </c>
      <c r="AY84" t="s">
        <v>1328</v>
      </c>
      <c r="AZ84">
        <v>224852</v>
      </c>
      <c r="BA84">
        <v>224852</v>
      </c>
      <c r="BB84">
        <v>100</v>
      </c>
      <c r="BC84">
        <v>0</v>
      </c>
      <c r="BD84">
        <v>0</v>
      </c>
    </row>
    <row r="85" spans="1:56" x14ac:dyDescent="0.3">
      <c r="A85" t="s">
        <v>1124</v>
      </c>
      <c r="B85" t="s">
        <v>625</v>
      </c>
      <c r="C85" t="s">
        <v>626</v>
      </c>
      <c r="D85" t="s">
        <v>338</v>
      </c>
      <c r="E85" t="s">
        <v>1123</v>
      </c>
      <c r="F85">
        <v>185297</v>
      </c>
      <c r="G85">
        <v>126485</v>
      </c>
      <c r="H85" s="24">
        <v>68.260000000000005</v>
      </c>
      <c r="I85">
        <v>58812</v>
      </c>
      <c r="J85">
        <v>31.74</v>
      </c>
      <c r="K85" t="str">
        <f t="shared" si="15"/>
        <v>pr_name</v>
      </c>
      <c r="P85" t="s">
        <v>1044</v>
      </c>
      <c r="Q85">
        <v>224852</v>
      </c>
      <c r="R85" s="14">
        <v>172798</v>
      </c>
      <c r="S85" s="24">
        <v>76.849999999999994</v>
      </c>
      <c r="T85">
        <v>52054</v>
      </c>
      <c r="U85">
        <v>23.15</v>
      </c>
      <c r="W85" t="str">
        <f t="shared" si="9"/>
        <v>cft_country</v>
      </c>
      <c r="X85">
        <f t="shared" si="8"/>
        <v>185297</v>
      </c>
      <c r="Y85">
        <f t="shared" si="8"/>
        <v>147975</v>
      </c>
      <c r="Z85" s="10">
        <f t="shared" si="8"/>
        <v>79.86</v>
      </c>
      <c r="AA85">
        <f t="shared" si="8"/>
        <v>37322</v>
      </c>
      <c r="AB85">
        <f t="shared" si="8"/>
        <v>20.14</v>
      </c>
      <c r="AD85" t="str">
        <f t="shared" si="17"/>
        <v>cft_country</v>
      </c>
      <c r="AE85">
        <f t="shared" si="17"/>
        <v>224852</v>
      </c>
      <c r="AF85">
        <f t="shared" si="17"/>
        <v>172798</v>
      </c>
      <c r="AG85" s="10">
        <f t="shared" si="17"/>
        <v>76.849999999999994</v>
      </c>
      <c r="AH85">
        <f t="shared" si="17"/>
        <v>52054</v>
      </c>
      <c r="AI85">
        <f t="shared" si="17"/>
        <v>23.15</v>
      </c>
      <c r="AK85" t="str">
        <f t="shared" si="13"/>
        <v>cft_country</v>
      </c>
      <c r="AL85">
        <f t="shared" si="13"/>
        <v>224852</v>
      </c>
      <c r="AM85">
        <f t="shared" si="13"/>
        <v>172798</v>
      </c>
      <c r="AN85" s="10">
        <f t="shared" si="13"/>
        <v>76.849999999999994</v>
      </c>
      <c r="AO85">
        <f t="shared" si="13"/>
        <v>52054</v>
      </c>
      <c r="AP85">
        <f t="shared" si="13"/>
        <v>23.15</v>
      </c>
      <c r="AR85" t="s">
        <v>1044</v>
      </c>
      <c r="AS85">
        <v>224852</v>
      </c>
      <c r="AT85">
        <v>172798</v>
      </c>
      <c r="AU85">
        <v>76.849999999999994</v>
      </c>
      <c r="AV85">
        <v>52054</v>
      </c>
      <c r="AW85">
        <v>23.15</v>
      </c>
      <c r="AY85" t="s">
        <v>1044</v>
      </c>
      <c r="AZ85">
        <v>224852</v>
      </c>
      <c r="BA85">
        <v>172798</v>
      </c>
      <c r="BB85">
        <v>76.849999999999994</v>
      </c>
      <c r="BC85">
        <v>52054</v>
      </c>
      <c r="BD85">
        <v>23.15</v>
      </c>
    </row>
    <row r="86" spans="1:56" x14ac:dyDescent="0.3">
      <c r="A86" t="s">
        <v>1125</v>
      </c>
      <c r="B86" t="s">
        <v>502</v>
      </c>
      <c r="C86" t="s">
        <v>29</v>
      </c>
      <c r="D86" t="s">
        <v>340</v>
      </c>
      <c r="E86" t="s">
        <v>1124</v>
      </c>
      <c r="F86">
        <v>185297</v>
      </c>
      <c r="G86">
        <v>4585</v>
      </c>
      <c r="H86" s="24">
        <v>2.4740000000000002</v>
      </c>
      <c r="I86">
        <v>180712</v>
      </c>
      <c r="J86">
        <v>97.53</v>
      </c>
      <c r="K86" t="str">
        <f t="shared" si="15"/>
        <v>pr_productline</v>
      </c>
      <c r="P86" t="s">
        <v>1046</v>
      </c>
      <c r="Q86">
        <v>224852</v>
      </c>
      <c r="R86" s="14">
        <v>172798</v>
      </c>
      <c r="S86" s="24">
        <v>76.849999999999994</v>
      </c>
      <c r="T86">
        <v>52054</v>
      </c>
      <c r="U86">
        <v>23.15</v>
      </c>
      <c r="W86" t="str">
        <f t="shared" si="9"/>
        <v>cft_pr_name</v>
      </c>
      <c r="X86">
        <f t="shared" si="8"/>
        <v>185297</v>
      </c>
      <c r="Y86">
        <f t="shared" si="8"/>
        <v>147975</v>
      </c>
      <c r="Z86" s="10">
        <f t="shared" si="8"/>
        <v>79.86</v>
      </c>
      <c r="AA86">
        <f t="shared" si="8"/>
        <v>37322</v>
      </c>
      <c r="AB86">
        <f t="shared" si="8"/>
        <v>20.14</v>
      </c>
      <c r="AD86" t="str">
        <f t="shared" si="17"/>
        <v>cft_pr_name</v>
      </c>
      <c r="AE86">
        <f t="shared" si="17"/>
        <v>224852</v>
      </c>
      <c r="AF86">
        <f t="shared" si="17"/>
        <v>172798</v>
      </c>
      <c r="AG86" s="10">
        <f t="shared" si="17"/>
        <v>76.849999999999994</v>
      </c>
      <c r="AH86">
        <f t="shared" si="17"/>
        <v>52054</v>
      </c>
      <c r="AI86">
        <f t="shared" si="17"/>
        <v>23.15</v>
      </c>
      <c r="AK86" t="str">
        <f t="shared" si="13"/>
        <v>cft_pr_name</v>
      </c>
      <c r="AL86">
        <f t="shared" si="13"/>
        <v>224852</v>
      </c>
      <c r="AM86">
        <f t="shared" si="13"/>
        <v>172798</v>
      </c>
      <c r="AN86" s="10">
        <f t="shared" si="13"/>
        <v>76.849999999999994</v>
      </c>
      <c r="AO86">
        <f t="shared" si="13"/>
        <v>52054</v>
      </c>
      <c r="AP86">
        <f t="shared" si="13"/>
        <v>23.15</v>
      </c>
      <c r="AR86" t="s">
        <v>1046</v>
      </c>
      <c r="AS86">
        <v>224852</v>
      </c>
      <c r="AT86">
        <v>172798</v>
      </c>
      <c r="AU86">
        <v>76.849999999999994</v>
      </c>
      <c r="AV86">
        <v>52054</v>
      </c>
      <c r="AW86">
        <v>23.15</v>
      </c>
      <c r="AY86" t="s">
        <v>1046</v>
      </c>
      <c r="AZ86">
        <v>224852</v>
      </c>
      <c r="BA86">
        <v>172798</v>
      </c>
      <c r="BB86">
        <v>76.849999999999994</v>
      </c>
      <c r="BC86">
        <v>52054</v>
      </c>
      <c r="BD86">
        <v>23.15</v>
      </c>
    </row>
    <row r="87" spans="1:56" x14ac:dyDescent="0.3">
      <c r="A87" t="s">
        <v>1126</v>
      </c>
      <c r="B87" t="s">
        <v>627</v>
      </c>
      <c r="C87" t="s">
        <v>628</v>
      </c>
      <c r="D87" t="s">
        <v>341</v>
      </c>
      <c r="E87" t="s">
        <v>1125</v>
      </c>
      <c r="F87">
        <v>185297</v>
      </c>
      <c r="G87">
        <v>3627</v>
      </c>
      <c r="H87" s="24">
        <v>1.9570000000000001</v>
      </c>
      <c r="I87">
        <v>181670</v>
      </c>
      <c r="J87">
        <v>98.04</v>
      </c>
      <c r="K87" t="str">
        <f t="shared" si="15"/>
        <v>pr_status</v>
      </c>
      <c r="P87" s="21" t="s">
        <v>1329</v>
      </c>
      <c r="Q87" s="21">
        <v>224852</v>
      </c>
      <c r="R87" s="21">
        <v>224852</v>
      </c>
      <c r="S87" s="22">
        <v>100</v>
      </c>
      <c r="T87" s="21">
        <v>0</v>
      </c>
      <c r="U87" s="21">
        <v>0</v>
      </c>
      <c r="W87" t="e">
        <f t="shared" si="9"/>
        <v>#N/A</v>
      </c>
      <c r="X87" t="e">
        <f t="shared" si="8"/>
        <v>#N/A</v>
      </c>
      <c r="Y87" t="e">
        <f t="shared" si="8"/>
        <v>#N/A</v>
      </c>
      <c r="Z87" s="10" t="e">
        <f t="shared" si="8"/>
        <v>#N/A</v>
      </c>
      <c r="AA87" t="e">
        <f t="shared" si="8"/>
        <v>#N/A</v>
      </c>
      <c r="AB87" t="e">
        <f t="shared" si="8"/>
        <v>#N/A</v>
      </c>
      <c r="AD87" t="str">
        <f t="shared" si="17"/>
        <v>cft_projectregion</v>
      </c>
      <c r="AE87">
        <f t="shared" si="17"/>
        <v>224852</v>
      </c>
      <c r="AF87">
        <f t="shared" si="17"/>
        <v>224852</v>
      </c>
      <c r="AG87" s="10">
        <f t="shared" si="17"/>
        <v>100</v>
      </c>
      <c r="AH87">
        <f t="shared" si="17"/>
        <v>0</v>
      </c>
      <c r="AI87">
        <f t="shared" si="17"/>
        <v>0</v>
      </c>
      <c r="AK87" t="str">
        <f t="shared" si="13"/>
        <v>cft_projectregion</v>
      </c>
      <c r="AL87">
        <f t="shared" si="13"/>
        <v>224852</v>
      </c>
      <c r="AM87">
        <f t="shared" si="13"/>
        <v>224852</v>
      </c>
      <c r="AN87" s="10">
        <f t="shared" si="13"/>
        <v>100</v>
      </c>
      <c r="AO87">
        <f t="shared" si="13"/>
        <v>0</v>
      </c>
      <c r="AP87">
        <f t="shared" si="13"/>
        <v>0</v>
      </c>
      <c r="AR87" t="s">
        <v>1329</v>
      </c>
      <c r="AS87">
        <v>224852</v>
      </c>
      <c r="AT87">
        <v>224852</v>
      </c>
      <c r="AU87">
        <v>100</v>
      </c>
      <c r="AV87">
        <v>0</v>
      </c>
      <c r="AW87">
        <v>0</v>
      </c>
      <c r="AY87" t="s">
        <v>1329</v>
      </c>
      <c r="AZ87">
        <v>224852</v>
      </c>
      <c r="BA87">
        <v>224852</v>
      </c>
      <c r="BB87">
        <v>100</v>
      </c>
      <c r="BC87">
        <v>0</v>
      </c>
      <c r="BD87">
        <v>0</v>
      </c>
    </row>
    <row r="88" spans="1:56" x14ac:dyDescent="0.3">
      <c r="A88" t="s">
        <v>153</v>
      </c>
      <c r="B88" t="s">
        <v>629</v>
      </c>
      <c r="C88" t="s">
        <v>630</v>
      </c>
      <c r="D88" t="s">
        <v>156</v>
      </c>
      <c r="E88" t="s">
        <v>1126</v>
      </c>
      <c r="F88">
        <v>185297</v>
      </c>
      <c r="G88">
        <v>3628</v>
      </c>
      <c r="H88" s="24">
        <v>1.958</v>
      </c>
      <c r="I88">
        <v>181669</v>
      </c>
      <c r="J88">
        <v>98.04</v>
      </c>
      <c r="K88" t="str">
        <f t="shared" si="15"/>
        <v>pr_teamleader</v>
      </c>
      <c r="P88" s="21" t="s">
        <v>1330</v>
      </c>
      <c r="Q88" s="21">
        <v>224852</v>
      </c>
      <c r="R88" s="21">
        <v>224852</v>
      </c>
      <c r="S88" s="22">
        <v>100</v>
      </c>
      <c r="T88" s="21">
        <v>0</v>
      </c>
      <c r="U88" s="21">
        <v>0</v>
      </c>
      <c r="W88" t="e">
        <f t="shared" si="9"/>
        <v>#N/A</v>
      </c>
      <c r="X88" t="e">
        <f t="shared" si="8"/>
        <v>#N/A</v>
      </c>
      <c r="Y88" t="e">
        <f t="shared" si="8"/>
        <v>#N/A</v>
      </c>
      <c r="Z88" s="10" t="e">
        <f t="shared" si="8"/>
        <v>#N/A</v>
      </c>
      <c r="AA88" t="e">
        <f t="shared" si="8"/>
        <v>#N/A</v>
      </c>
      <c r="AB88" t="e">
        <f t="shared" si="8"/>
        <v>#N/A</v>
      </c>
      <c r="AD88" t="str">
        <f t="shared" si="17"/>
        <v>cft_projectproductline</v>
      </c>
      <c r="AE88">
        <f t="shared" si="17"/>
        <v>224852</v>
      </c>
      <c r="AF88">
        <f t="shared" si="17"/>
        <v>224852</v>
      </c>
      <c r="AG88" s="10">
        <f t="shared" si="17"/>
        <v>100</v>
      </c>
      <c r="AH88">
        <f t="shared" si="17"/>
        <v>0</v>
      </c>
      <c r="AI88">
        <f t="shared" si="17"/>
        <v>0</v>
      </c>
      <c r="AK88" t="str">
        <f t="shared" si="13"/>
        <v>cft_projectproductline</v>
      </c>
      <c r="AL88">
        <f t="shared" si="13"/>
        <v>224852</v>
      </c>
      <c r="AM88">
        <f t="shared" si="13"/>
        <v>224852</v>
      </c>
      <c r="AN88" s="10">
        <f t="shared" si="13"/>
        <v>100</v>
      </c>
      <c r="AO88">
        <f t="shared" si="13"/>
        <v>0</v>
      </c>
      <c r="AP88">
        <f t="shared" si="13"/>
        <v>0</v>
      </c>
      <c r="AR88" t="s">
        <v>1330</v>
      </c>
      <c r="AS88">
        <v>224852</v>
      </c>
      <c r="AT88">
        <v>224852</v>
      </c>
      <c r="AU88">
        <v>100</v>
      </c>
      <c r="AV88">
        <v>0</v>
      </c>
      <c r="AW88">
        <v>0</v>
      </c>
      <c r="AY88" t="s">
        <v>1330</v>
      </c>
      <c r="AZ88">
        <v>224852</v>
      </c>
      <c r="BA88">
        <v>224852</v>
      </c>
      <c r="BB88">
        <v>100</v>
      </c>
      <c r="BC88">
        <v>0</v>
      </c>
      <c r="BD88">
        <v>0</v>
      </c>
    </row>
    <row r="89" spans="1:56" x14ac:dyDescent="0.3">
      <c r="A89" t="s">
        <v>1127</v>
      </c>
      <c r="B89" t="s">
        <v>631</v>
      </c>
      <c r="C89" t="s">
        <v>632</v>
      </c>
      <c r="D89" t="s">
        <v>342</v>
      </c>
      <c r="E89" t="s">
        <v>153</v>
      </c>
      <c r="F89">
        <v>185297</v>
      </c>
      <c r="G89">
        <v>3633</v>
      </c>
      <c r="H89" s="24">
        <v>1.9610000000000001</v>
      </c>
      <c r="I89">
        <v>181664</v>
      </c>
      <c r="J89">
        <v>98.04</v>
      </c>
      <c r="K89" t="str">
        <f t="shared" si="15"/>
        <v>pr_sectors</v>
      </c>
      <c r="P89" s="21" t="s">
        <v>1331</v>
      </c>
      <c r="Q89" s="21">
        <v>224852</v>
      </c>
      <c r="R89" s="21">
        <v>224852</v>
      </c>
      <c r="S89" s="22">
        <v>100</v>
      </c>
      <c r="T89" s="21">
        <v>0</v>
      </c>
      <c r="U89" s="21">
        <v>0</v>
      </c>
      <c r="W89" t="e">
        <f t="shared" si="9"/>
        <v>#N/A</v>
      </c>
      <c r="X89" t="e">
        <f t="shared" si="8"/>
        <v>#N/A</v>
      </c>
      <c r="Y89" t="e">
        <f t="shared" si="8"/>
        <v>#N/A</v>
      </c>
      <c r="Z89" s="10" t="e">
        <f t="shared" si="8"/>
        <v>#N/A</v>
      </c>
      <c r="AA89" t="e">
        <f t="shared" si="8"/>
        <v>#N/A</v>
      </c>
      <c r="AB89" t="e">
        <f t="shared" si="8"/>
        <v>#N/A</v>
      </c>
      <c r="AD89" t="str">
        <f t="shared" si="17"/>
        <v>cft_contractsignaturedate</v>
      </c>
      <c r="AE89">
        <f t="shared" si="17"/>
        <v>224852</v>
      </c>
      <c r="AF89">
        <f t="shared" si="17"/>
        <v>224852</v>
      </c>
      <c r="AG89" s="10">
        <f t="shared" si="17"/>
        <v>100</v>
      </c>
      <c r="AH89">
        <f t="shared" si="17"/>
        <v>0</v>
      </c>
      <c r="AI89">
        <f t="shared" si="17"/>
        <v>0</v>
      </c>
      <c r="AK89" t="str">
        <f t="shared" si="13"/>
        <v>cft_contractsignaturedate</v>
      </c>
      <c r="AL89">
        <f t="shared" si="13"/>
        <v>224852</v>
      </c>
      <c r="AM89">
        <f t="shared" si="13"/>
        <v>224852</v>
      </c>
      <c r="AN89" s="10">
        <f t="shared" si="13"/>
        <v>100</v>
      </c>
      <c r="AO89">
        <f t="shared" si="13"/>
        <v>0</v>
      </c>
      <c r="AP89">
        <f t="shared" si="13"/>
        <v>0</v>
      </c>
      <c r="AR89" t="s">
        <v>1331</v>
      </c>
      <c r="AS89">
        <v>224852</v>
      </c>
      <c r="AT89">
        <v>224852</v>
      </c>
      <c r="AU89">
        <v>100</v>
      </c>
      <c r="AV89">
        <v>0</v>
      </c>
      <c r="AW89">
        <v>0</v>
      </c>
      <c r="AY89" t="s">
        <v>1331</v>
      </c>
      <c r="AZ89">
        <v>224852</v>
      </c>
      <c r="BA89">
        <v>224852</v>
      </c>
      <c r="BB89">
        <v>100</v>
      </c>
      <c r="BC89">
        <v>0</v>
      </c>
      <c r="BD89">
        <v>0</v>
      </c>
    </row>
    <row r="90" spans="1:56" x14ac:dyDescent="0.3">
      <c r="A90" t="s">
        <v>1128</v>
      </c>
      <c r="B90" t="s">
        <v>162</v>
      </c>
      <c r="C90" t="s">
        <v>62</v>
      </c>
      <c r="D90" t="s">
        <v>343</v>
      </c>
      <c r="E90" t="s">
        <v>1127</v>
      </c>
      <c r="F90">
        <v>185297</v>
      </c>
      <c r="G90">
        <v>3634</v>
      </c>
      <c r="H90" s="24">
        <v>1.9610000000000001</v>
      </c>
      <c r="I90">
        <v>181663</v>
      </c>
      <c r="J90">
        <v>98.04</v>
      </c>
      <c r="K90" t="str">
        <f t="shared" si="15"/>
        <v>pr_themes</v>
      </c>
      <c r="P90" t="s">
        <v>1048</v>
      </c>
      <c r="Q90">
        <v>224852</v>
      </c>
      <c r="R90" s="14">
        <v>172798</v>
      </c>
      <c r="S90" s="24">
        <v>76.849999999999994</v>
      </c>
      <c r="T90">
        <v>52054</v>
      </c>
      <c r="U90">
        <v>23.15</v>
      </c>
      <c r="W90" t="str">
        <f t="shared" si="9"/>
        <v>cft_title</v>
      </c>
      <c r="X90">
        <f t="shared" si="8"/>
        <v>185297</v>
      </c>
      <c r="Y90">
        <f t="shared" si="8"/>
        <v>147975</v>
      </c>
      <c r="Z90" s="10">
        <f t="shared" si="8"/>
        <v>79.86</v>
      </c>
      <c r="AA90">
        <f t="shared" si="8"/>
        <v>37322</v>
      </c>
      <c r="AB90">
        <f t="shared" si="8"/>
        <v>20.14</v>
      </c>
      <c r="AD90" t="str">
        <f t="shared" si="17"/>
        <v>cft_title</v>
      </c>
      <c r="AE90">
        <f t="shared" si="17"/>
        <v>224852</v>
      </c>
      <c r="AF90">
        <f t="shared" si="17"/>
        <v>172798</v>
      </c>
      <c r="AG90" s="10">
        <f t="shared" si="17"/>
        <v>76.849999999999994</v>
      </c>
      <c r="AH90">
        <f t="shared" si="17"/>
        <v>52054</v>
      </c>
      <c r="AI90">
        <f t="shared" si="17"/>
        <v>23.15</v>
      </c>
      <c r="AK90" t="str">
        <f t="shared" si="13"/>
        <v>cft_title</v>
      </c>
      <c r="AL90">
        <f t="shared" si="13"/>
        <v>224852</v>
      </c>
      <c r="AM90">
        <f t="shared" si="13"/>
        <v>172798</v>
      </c>
      <c r="AN90" s="10">
        <f t="shared" si="13"/>
        <v>76.849999999999994</v>
      </c>
      <c r="AO90">
        <f t="shared" si="13"/>
        <v>52054</v>
      </c>
      <c r="AP90">
        <f t="shared" si="13"/>
        <v>23.15</v>
      </c>
      <c r="AR90" t="s">
        <v>1048</v>
      </c>
      <c r="AS90">
        <v>224852</v>
      </c>
      <c r="AT90">
        <v>172798</v>
      </c>
      <c r="AU90">
        <v>76.849999999999994</v>
      </c>
      <c r="AV90">
        <v>52054</v>
      </c>
      <c r="AW90">
        <v>23.15</v>
      </c>
      <c r="AY90" t="s">
        <v>1048</v>
      </c>
      <c r="AZ90">
        <v>224852</v>
      </c>
      <c r="BA90">
        <v>172798</v>
      </c>
      <c r="BB90">
        <v>76.849999999999994</v>
      </c>
      <c r="BC90">
        <v>52054</v>
      </c>
      <c r="BD90">
        <v>23.15</v>
      </c>
    </row>
    <row r="91" spans="1:56" x14ac:dyDescent="0.3">
      <c r="A91" t="s">
        <v>1129</v>
      </c>
      <c r="B91" t="s">
        <v>162</v>
      </c>
      <c r="C91" t="s">
        <v>62</v>
      </c>
      <c r="D91" t="s">
        <v>344</v>
      </c>
      <c r="E91" t="s">
        <v>1128</v>
      </c>
      <c r="F91">
        <v>185297</v>
      </c>
      <c r="G91">
        <v>70274</v>
      </c>
      <c r="H91" s="24">
        <v>37.93</v>
      </c>
      <c r="I91">
        <v>115023</v>
      </c>
      <c r="J91">
        <v>62.07</v>
      </c>
      <c r="K91" t="str">
        <f t="shared" si="15"/>
        <v>pr_numberofcft</v>
      </c>
      <c r="P91" s="21" t="s">
        <v>1332</v>
      </c>
      <c r="Q91" s="21">
        <v>224852</v>
      </c>
      <c r="R91" s="21">
        <v>224852</v>
      </c>
      <c r="S91" s="22">
        <v>100</v>
      </c>
      <c r="T91" s="21">
        <v>0</v>
      </c>
      <c r="U91" s="21">
        <v>0</v>
      </c>
      <c r="W91" t="e">
        <f t="shared" si="9"/>
        <v>#N/A</v>
      </c>
      <c r="X91" t="e">
        <f t="shared" si="8"/>
        <v>#N/A</v>
      </c>
      <c r="Y91" t="e">
        <f t="shared" si="8"/>
        <v>#N/A</v>
      </c>
      <c r="Z91" s="10" t="e">
        <f t="shared" si="8"/>
        <v>#N/A</v>
      </c>
      <c r="AA91" t="e">
        <f t="shared" si="8"/>
        <v>#N/A</v>
      </c>
      <c r="AB91" t="e">
        <f t="shared" si="8"/>
        <v>#N/A</v>
      </c>
      <c r="AD91" t="str">
        <f t="shared" si="17"/>
        <v>cft_description</v>
      </c>
      <c r="AE91">
        <f t="shared" si="17"/>
        <v>224852</v>
      </c>
      <c r="AF91">
        <f t="shared" si="17"/>
        <v>224852</v>
      </c>
      <c r="AG91" s="10">
        <f t="shared" si="17"/>
        <v>100</v>
      </c>
      <c r="AH91">
        <f t="shared" si="17"/>
        <v>0</v>
      </c>
      <c r="AI91">
        <f t="shared" si="17"/>
        <v>0</v>
      </c>
      <c r="AK91" t="str">
        <f t="shared" si="13"/>
        <v>cft_description</v>
      </c>
      <c r="AL91">
        <f t="shared" si="13"/>
        <v>224852</v>
      </c>
      <c r="AM91">
        <f t="shared" si="13"/>
        <v>224852</v>
      </c>
      <c r="AN91" s="10">
        <f t="shared" si="13"/>
        <v>100</v>
      </c>
      <c r="AO91">
        <f t="shared" si="13"/>
        <v>0</v>
      </c>
      <c r="AP91">
        <f t="shared" si="13"/>
        <v>0</v>
      </c>
      <c r="AR91" t="s">
        <v>1332</v>
      </c>
      <c r="AS91">
        <v>224852</v>
      </c>
      <c r="AT91">
        <v>224852</v>
      </c>
      <c r="AU91">
        <v>100</v>
      </c>
      <c r="AV91">
        <v>0</v>
      </c>
      <c r="AW91">
        <v>0</v>
      </c>
      <c r="AY91" t="s">
        <v>1332</v>
      </c>
      <c r="AZ91">
        <v>224852</v>
      </c>
      <c r="BA91">
        <v>224852</v>
      </c>
      <c r="BB91">
        <v>100</v>
      </c>
      <c r="BC91">
        <v>0</v>
      </c>
      <c r="BD91">
        <v>0</v>
      </c>
    </row>
    <row r="92" spans="1:56" x14ac:dyDescent="0.3">
      <c r="A92" t="s">
        <v>1130</v>
      </c>
      <c r="B92" t="s">
        <v>162</v>
      </c>
      <c r="C92" t="s">
        <v>62</v>
      </c>
      <c r="D92" t="s">
        <v>345</v>
      </c>
      <c r="E92" t="s">
        <v>1129</v>
      </c>
      <c r="F92">
        <v>185297</v>
      </c>
      <c r="G92">
        <v>4687</v>
      </c>
      <c r="H92" s="24">
        <v>2.5289999999999999</v>
      </c>
      <c r="I92">
        <v>180610</v>
      </c>
      <c r="J92">
        <v>97.47</v>
      </c>
      <c r="K92" t="str">
        <f t="shared" si="15"/>
        <v>pr_numberofca</v>
      </c>
      <c r="P92" s="21" t="s">
        <v>1333</v>
      </c>
      <c r="Q92" s="21">
        <v>224852</v>
      </c>
      <c r="R92" s="21">
        <v>224852</v>
      </c>
      <c r="S92" s="22">
        <v>100</v>
      </c>
      <c r="T92" s="21">
        <v>0</v>
      </c>
      <c r="U92" s="21">
        <v>0</v>
      </c>
      <c r="W92" t="e">
        <f t="shared" si="9"/>
        <v>#N/A</v>
      </c>
      <c r="X92" t="e">
        <f t="shared" si="8"/>
        <v>#N/A</v>
      </c>
      <c r="Y92" t="e">
        <f t="shared" si="8"/>
        <v>#N/A</v>
      </c>
      <c r="Z92" s="10" t="e">
        <f t="shared" si="8"/>
        <v>#N/A</v>
      </c>
      <c r="AA92" t="e">
        <f t="shared" si="8"/>
        <v>#N/A</v>
      </c>
      <c r="AB92" t="e">
        <f t="shared" si="8"/>
        <v>#N/A</v>
      </c>
      <c r="AD92" t="str">
        <f t="shared" si="17"/>
        <v>cft_finalprice</v>
      </c>
      <c r="AE92">
        <f t="shared" si="17"/>
        <v>224852</v>
      </c>
      <c r="AF92">
        <f t="shared" si="17"/>
        <v>224852</v>
      </c>
      <c r="AG92" s="10">
        <f t="shared" si="17"/>
        <v>100</v>
      </c>
      <c r="AH92">
        <f t="shared" si="17"/>
        <v>0</v>
      </c>
      <c r="AI92">
        <f t="shared" si="17"/>
        <v>0</v>
      </c>
      <c r="AK92" t="str">
        <f t="shared" ref="AK92:AP123" si="18">VLOOKUP($P92,$AY$4:$BD$259,AK$3,FALSE)</f>
        <v>cft_finalprice</v>
      </c>
      <c r="AL92">
        <f t="shared" si="18"/>
        <v>224852</v>
      </c>
      <c r="AM92">
        <f t="shared" si="18"/>
        <v>224852</v>
      </c>
      <c r="AN92" s="10">
        <f t="shared" si="18"/>
        <v>100</v>
      </c>
      <c r="AO92">
        <f t="shared" si="18"/>
        <v>0</v>
      </c>
      <c r="AP92">
        <f t="shared" si="18"/>
        <v>0</v>
      </c>
      <c r="AR92" t="s">
        <v>1333</v>
      </c>
      <c r="AS92">
        <v>224852</v>
      </c>
      <c r="AT92">
        <v>224852</v>
      </c>
      <c r="AU92">
        <v>100</v>
      </c>
      <c r="AV92">
        <v>0</v>
      </c>
      <c r="AW92">
        <v>0</v>
      </c>
      <c r="AY92" t="s">
        <v>1333</v>
      </c>
      <c r="AZ92">
        <v>224852</v>
      </c>
      <c r="BA92">
        <v>224852</v>
      </c>
      <c r="BB92">
        <v>100</v>
      </c>
      <c r="BC92">
        <v>0</v>
      </c>
      <c r="BD92">
        <v>0</v>
      </c>
    </row>
    <row r="93" spans="1:56" x14ac:dyDescent="0.3">
      <c r="A93" t="s">
        <v>1131</v>
      </c>
      <c r="B93" t="s">
        <v>162</v>
      </c>
      <c r="C93" t="s">
        <v>596</v>
      </c>
      <c r="D93" t="s">
        <v>346</v>
      </c>
      <c r="E93" t="s">
        <v>1355</v>
      </c>
      <c r="F93">
        <v>185297</v>
      </c>
      <c r="G93">
        <v>5286</v>
      </c>
      <c r="H93" s="24">
        <v>2.8530000000000002</v>
      </c>
      <c r="I93">
        <v>180011</v>
      </c>
      <c r="J93">
        <v>97.15</v>
      </c>
      <c r="K93" t="str">
        <f t="shared" si="15"/>
        <v>pr_numberofdocuments</v>
      </c>
      <c r="P93" s="21" t="s">
        <v>1334</v>
      </c>
      <c r="Q93" s="21">
        <v>224852</v>
      </c>
      <c r="R93" s="21">
        <v>224852</v>
      </c>
      <c r="S93" s="22">
        <v>100</v>
      </c>
      <c r="T93" s="21">
        <v>0</v>
      </c>
      <c r="U93" s="21">
        <v>0</v>
      </c>
      <c r="W93" t="e">
        <f t="shared" si="9"/>
        <v>#N/A</v>
      </c>
      <c r="X93" t="e">
        <f t="shared" si="9"/>
        <v>#N/A</v>
      </c>
      <c r="Y93" t="e">
        <f t="shared" si="9"/>
        <v>#N/A</v>
      </c>
      <c r="Z93" s="10" t="e">
        <f t="shared" si="9"/>
        <v>#N/A</v>
      </c>
      <c r="AA93" t="e">
        <f t="shared" si="9"/>
        <v>#N/A</v>
      </c>
      <c r="AB93" t="e">
        <f t="shared" si="9"/>
        <v>#N/A</v>
      </c>
      <c r="AD93" t="str">
        <f t="shared" si="17"/>
        <v>cft_fiscalyear</v>
      </c>
      <c r="AE93">
        <f t="shared" si="17"/>
        <v>224852</v>
      </c>
      <c r="AF93">
        <f t="shared" si="17"/>
        <v>224852</v>
      </c>
      <c r="AG93" s="10">
        <f t="shared" si="17"/>
        <v>100</v>
      </c>
      <c r="AH93">
        <f t="shared" si="17"/>
        <v>0</v>
      </c>
      <c r="AI93">
        <f t="shared" si="17"/>
        <v>0</v>
      </c>
      <c r="AK93" t="str">
        <f t="shared" si="18"/>
        <v>cft_fiscalyear</v>
      </c>
      <c r="AL93">
        <f t="shared" si="18"/>
        <v>224852</v>
      </c>
      <c r="AM93">
        <f t="shared" si="18"/>
        <v>224852</v>
      </c>
      <c r="AN93" s="10">
        <f t="shared" si="18"/>
        <v>100</v>
      </c>
      <c r="AO93">
        <f t="shared" si="18"/>
        <v>0</v>
      </c>
      <c r="AP93">
        <f t="shared" si="18"/>
        <v>0</v>
      </c>
      <c r="AR93" t="s">
        <v>1334</v>
      </c>
      <c r="AS93">
        <v>224852</v>
      </c>
      <c r="AT93">
        <v>224852</v>
      </c>
      <c r="AU93">
        <v>100</v>
      </c>
      <c r="AV93">
        <v>0</v>
      </c>
      <c r="AW93">
        <v>0</v>
      </c>
      <c r="AY93" t="s">
        <v>1334</v>
      </c>
      <c r="AZ93">
        <v>224852</v>
      </c>
      <c r="BA93">
        <v>224852</v>
      </c>
      <c r="BB93">
        <v>100</v>
      </c>
      <c r="BC93">
        <v>0</v>
      </c>
      <c r="BD93">
        <v>0</v>
      </c>
    </row>
    <row r="94" spans="1:56" x14ac:dyDescent="0.3">
      <c r="A94" t="s">
        <v>1132</v>
      </c>
      <c r="B94" t="s">
        <v>162</v>
      </c>
      <c r="C94" t="s">
        <v>596</v>
      </c>
      <c r="D94" t="s">
        <v>347</v>
      </c>
      <c r="E94" t="s">
        <v>1356</v>
      </c>
      <c r="F94">
        <v>185297</v>
      </c>
      <c r="G94">
        <v>70274</v>
      </c>
      <c r="H94" s="24">
        <v>37.93</v>
      </c>
      <c r="I94">
        <v>115023</v>
      </c>
      <c r="J94">
        <v>62.07</v>
      </c>
      <c r="K94" t="str">
        <f t="shared" si="15"/>
        <v>pr_newestcftdate</v>
      </c>
      <c r="P94" s="21" t="s">
        <v>1335</v>
      </c>
      <c r="Q94" s="21">
        <v>224852</v>
      </c>
      <c r="R94" s="21">
        <v>224852</v>
      </c>
      <c r="S94" s="22">
        <v>100</v>
      </c>
      <c r="T94" s="21">
        <v>0</v>
      </c>
      <c r="U94" s="21">
        <v>0</v>
      </c>
      <c r="W94" t="e">
        <f t="shared" si="9"/>
        <v>#N/A</v>
      </c>
      <c r="X94" t="e">
        <f t="shared" si="9"/>
        <v>#N/A</v>
      </c>
      <c r="Y94" t="e">
        <f t="shared" si="9"/>
        <v>#N/A</v>
      </c>
      <c r="Z94" s="10" t="e">
        <f t="shared" si="9"/>
        <v>#N/A</v>
      </c>
      <c r="AA94" t="e">
        <f t="shared" si="9"/>
        <v>#N/A</v>
      </c>
      <c r="AB94" t="e">
        <f t="shared" si="9"/>
        <v>#N/A</v>
      </c>
      <c r="AD94" t="str">
        <f t="shared" ref="AD94:AI103" si="19">VLOOKUP($P94,$AR$4:$AW$257,AD$3,FALSE)</f>
        <v>cft_objectiondate</v>
      </c>
      <c r="AE94">
        <f t="shared" si="19"/>
        <v>224852</v>
      </c>
      <c r="AF94">
        <f t="shared" si="19"/>
        <v>224852</v>
      </c>
      <c r="AG94" s="10">
        <f t="shared" si="19"/>
        <v>100</v>
      </c>
      <c r="AH94">
        <f t="shared" si="19"/>
        <v>0</v>
      </c>
      <c r="AI94">
        <f t="shared" si="19"/>
        <v>0</v>
      </c>
      <c r="AK94" t="str">
        <f t="shared" si="18"/>
        <v>cft_objectiondate</v>
      </c>
      <c r="AL94">
        <f t="shared" si="18"/>
        <v>224852</v>
      </c>
      <c r="AM94">
        <f t="shared" si="18"/>
        <v>224852</v>
      </c>
      <c r="AN94" s="10">
        <f t="shared" si="18"/>
        <v>100</v>
      </c>
      <c r="AO94">
        <f t="shared" si="18"/>
        <v>0</v>
      </c>
      <c r="AP94">
        <f t="shared" si="18"/>
        <v>0</v>
      </c>
      <c r="AR94" t="s">
        <v>1335</v>
      </c>
      <c r="AS94">
        <v>224852</v>
      </c>
      <c r="AT94">
        <v>224852</v>
      </c>
      <c r="AU94">
        <v>100</v>
      </c>
      <c r="AV94">
        <v>0</v>
      </c>
      <c r="AW94">
        <v>0</v>
      </c>
      <c r="AY94" t="s">
        <v>1335</v>
      </c>
      <c r="AZ94">
        <v>224852</v>
      </c>
      <c r="BA94">
        <v>224852</v>
      </c>
      <c r="BB94">
        <v>100</v>
      </c>
      <c r="BC94">
        <v>0</v>
      </c>
      <c r="BD94">
        <v>0</v>
      </c>
    </row>
    <row r="95" spans="1:56" x14ac:dyDescent="0.3">
      <c r="A95" t="s">
        <v>1133</v>
      </c>
      <c r="B95" t="s">
        <v>162</v>
      </c>
      <c r="C95" t="s">
        <v>596</v>
      </c>
      <c r="D95" t="s">
        <v>348</v>
      </c>
      <c r="E95" t="s">
        <v>1132</v>
      </c>
      <c r="F95">
        <v>185297</v>
      </c>
      <c r="G95">
        <v>101095</v>
      </c>
      <c r="H95" s="24">
        <v>54.56</v>
      </c>
      <c r="I95">
        <v>84202</v>
      </c>
      <c r="J95">
        <v>45.44</v>
      </c>
      <c r="K95" t="str">
        <f t="shared" si="15"/>
        <v>pr_newestcadate</v>
      </c>
      <c r="P95" s="21" t="s">
        <v>1336</v>
      </c>
      <c r="Q95" s="21">
        <v>224852</v>
      </c>
      <c r="R95" s="21">
        <v>224852</v>
      </c>
      <c r="S95" s="22">
        <v>100</v>
      </c>
      <c r="T95" s="21">
        <v>0</v>
      </c>
      <c r="U95" s="21">
        <v>0</v>
      </c>
      <c r="W95" t="e">
        <f t="shared" ref="W95:AB137" si="20">VLOOKUP($P95,$E$4:$J$199,W$3,FALSE)</f>
        <v>#N/A</v>
      </c>
      <c r="X95" t="e">
        <f t="shared" si="20"/>
        <v>#N/A</v>
      </c>
      <c r="Y95" t="e">
        <f t="shared" si="20"/>
        <v>#N/A</v>
      </c>
      <c r="Z95" s="10" t="e">
        <f t="shared" si="20"/>
        <v>#N/A</v>
      </c>
      <c r="AA95" t="e">
        <f t="shared" si="20"/>
        <v>#N/A</v>
      </c>
      <c r="AB95" t="e">
        <f t="shared" si="20"/>
        <v>#N/A</v>
      </c>
      <c r="AD95" t="str">
        <f t="shared" si="19"/>
        <v>cft_procurementtype</v>
      </c>
      <c r="AE95">
        <f t="shared" si="19"/>
        <v>224852</v>
      </c>
      <c r="AF95">
        <f t="shared" si="19"/>
        <v>224852</v>
      </c>
      <c r="AG95" s="10">
        <f t="shared" si="19"/>
        <v>100</v>
      </c>
      <c r="AH95">
        <f t="shared" si="19"/>
        <v>0</v>
      </c>
      <c r="AI95">
        <f t="shared" si="19"/>
        <v>0</v>
      </c>
      <c r="AK95" t="str">
        <f t="shared" si="18"/>
        <v>cft_procurementtype</v>
      </c>
      <c r="AL95">
        <f t="shared" si="18"/>
        <v>224852</v>
      </c>
      <c r="AM95">
        <f t="shared" si="18"/>
        <v>224852</v>
      </c>
      <c r="AN95" s="10">
        <f t="shared" si="18"/>
        <v>100</v>
      </c>
      <c r="AO95">
        <f t="shared" si="18"/>
        <v>0</v>
      </c>
      <c r="AP95">
        <f t="shared" si="18"/>
        <v>0</v>
      </c>
      <c r="AR95" t="s">
        <v>1336</v>
      </c>
      <c r="AS95">
        <v>224852</v>
      </c>
      <c r="AT95">
        <v>224852</v>
      </c>
      <c r="AU95">
        <v>100</v>
      </c>
      <c r="AV95">
        <v>0</v>
      </c>
      <c r="AW95">
        <v>0</v>
      </c>
      <c r="AY95" t="s">
        <v>1336</v>
      </c>
      <c r="AZ95">
        <v>224852</v>
      </c>
      <c r="BA95">
        <v>224852</v>
      </c>
      <c r="BB95">
        <v>100</v>
      </c>
      <c r="BC95">
        <v>0</v>
      </c>
      <c r="BD95">
        <v>0</v>
      </c>
    </row>
    <row r="96" spans="1:56" x14ac:dyDescent="0.3">
      <c r="A96" t="s">
        <v>1134</v>
      </c>
      <c r="B96" t="s">
        <v>162</v>
      </c>
      <c r="C96" t="s">
        <v>596</v>
      </c>
      <c r="D96" t="s">
        <v>349</v>
      </c>
      <c r="E96" t="s">
        <v>1357</v>
      </c>
      <c r="F96">
        <v>185297</v>
      </c>
      <c r="G96">
        <v>5295</v>
      </c>
      <c r="H96" s="24">
        <v>2.8580000000000001</v>
      </c>
      <c r="I96">
        <v>180002</v>
      </c>
      <c r="J96">
        <v>97.14</v>
      </c>
      <c r="K96" t="str">
        <f t="shared" si="15"/>
        <v>pr_newestdocumentdate</v>
      </c>
      <c r="P96" s="21" t="s">
        <v>1337</v>
      </c>
      <c r="Q96" s="21">
        <v>224852</v>
      </c>
      <c r="R96" s="21">
        <v>224852</v>
      </c>
      <c r="S96" s="22">
        <v>100</v>
      </c>
      <c r="T96" s="21">
        <v>0</v>
      </c>
      <c r="U96" s="21">
        <v>0</v>
      </c>
      <c r="W96" t="e">
        <f t="shared" si="20"/>
        <v>#N/A</v>
      </c>
      <c r="X96" t="e">
        <f t="shared" si="20"/>
        <v>#N/A</v>
      </c>
      <c r="Y96" t="e">
        <f t="shared" si="20"/>
        <v>#N/A</v>
      </c>
      <c r="Z96" s="10" t="e">
        <f t="shared" si="20"/>
        <v>#N/A</v>
      </c>
      <c r="AA96" t="e">
        <f t="shared" si="20"/>
        <v>#N/A</v>
      </c>
      <c r="AB96" t="e">
        <f t="shared" si="20"/>
        <v>#N/A</v>
      </c>
      <c r="AD96" t="str">
        <f t="shared" si="19"/>
        <v>cft_lastupdate</v>
      </c>
      <c r="AE96">
        <f t="shared" si="19"/>
        <v>224852</v>
      </c>
      <c r="AF96">
        <f t="shared" si="19"/>
        <v>224852</v>
      </c>
      <c r="AG96" s="10">
        <f t="shared" si="19"/>
        <v>100</v>
      </c>
      <c r="AH96">
        <f t="shared" si="19"/>
        <v>0</v>
      </c>
      <c r="AI96">
        <f t="shared" si="19"/>
        <v>0</v>
      </c>
      <c r="AK96" t="str">
        <f t="shared" si="18"/>
        <v>cft_lastupdate</v>
      </c>
      <c r="AL96">
        <f t="shared" si="18"/>
        <v>224852</v>
      </c>
      <c r="AM96">
        <f t="shared" si="18"/>
        <v>224852</v>
      </c>
      <c r="AN96" s="10">
        <f t="shared" si="18"/>
        <v>100</v>
      </c>
      <c r="AO96">
        <f t="shared" si="18"/>
        <v>0</v>
      </c>
      <c r="AP96">
        <f t="shared" si="18"/>
        <v>0</v>
      </c>
      <c r="AR96" t="s">
        <v>1337</v>
      </c>
      <c r="AS96">
        <v>224852</v>
      </c>
      <c r="AT96">
        <v>224852</v>
      </c>
      <c r="AU96">
        <v>100</v>
      </c>
      <c r="AV96">
        <v>0</v>
      </c>
      <c r="AW96">
        <v>0</v>
      </c>
      <c r="AY96" t="s">
        <v>1337</v>
      </c>
      <c r="AZ96">
        <v>224852</v>
      </c>
      <c r="BA96">
        <v>224852</v>
      </c>
      <c r="BB96">
        <v>100</v>
      </c>
      <c r="BC96">
        <v>0</v>
      </c>
      <c r="BD96">
        <v>0</v>
      </c>
    </row>
    <row r="97" spans="1:56" x14ac:dyDescent="0.3">
      <c r="A97" t="s">
        <v>1135</v>
      </c>
      <c r="B97" t="s">
        <v>162</v>
      </c>
      <c r="C97" t="s">
        <v>596</v>
      </c>
      <c r="D97" t="s">
        <v>350</v>
      </c>
      <c r="E97" t="s">
        <v>1358</v>
      </c>
      <c r="F97">
        <v>185297</v>
      </c>
      <c r="G97">
        <v>70274</v>
      </c>
      <c r="H97" s="24">
        <v>37.93</v>
      </c>
      <c r="I97">
        <v>115023</v>
      </c>
      <c r="J97">
        <v>62.07</v>
      </c>
      <c r="K97" t="str">
        <f t="shared" si="15"/>
        <v>pr_oldestcftdate</v>
      </c>
      <c r="P97" t="s">
        <v>1051</v>
      </c>
      <c r="Q97">
        <v>224852</v>
      </c>
      <c r="R97" s="14">
        <v>185619</v>
      </c>
      <c r="S97" s="24">
        <v>82.55</v>
      </c>
      <c r="T97">
        <v>39233</v>
      </c>
      <c r="U97">
        <v>17.45</v>
      </c>
      <c r="W97" t="str">
        <f t="shared" si="20"/>
        <v>cft_procedure</v>
      </c>
      <c r="X97">
        <f t="shared" si="20"/>
        <v>185297</v>
      </c>
      <c r="Y97">
        <f t="shared" si="20"/>
        <v>152131</v>
      </c>
      <c r="Z97" s="10">
        <f t="shared" si="20"/>
        <v>82.1</v>
      </c>
      <c r="AA97">
        <f t="shared" si="20"/>
        <v>33166</v>
      </c>
      <c r="AB97">
        <f t="shared" si="20"/>
        <v>17.899999999999999</v>
      </c>
      <c r="AD97" t="str">
        <f t="shared" si="19"/>
        <v>cft_procedure</v>
      </c>
      <c r="AE97">
        <f t="shared" si="19"/>
        <v>224852</v>
      </c>
      <c r="AF97">
        <f t="shared" si="19"/>
        <v>185619</v>
      </c>
      <c r="AG97" s="10">
        <f t="shared" si="19"/>
        <v>82.55</v>
      </c>
      <c r="AH97">
        <f t="shared" si="19"/>
        <v>39233</v>
      </c>
      <c r="AI97">
        <f t="shared" si="19"/>
        <v>17.45</v>
      </c>
      <c r="AK97" t="str">
        <f t="shared" si="18"/>
        <v>cft_procedure</v>
      </c>
      <c r="AL97">
        <f t="shared" si="18"/>
        <v>224852</v>
      </c>
      <c r="AM97">
        <f t="shared" si="18"/>
        <v>185619</v>
      </c>
      <c r="AN97" s="10">
        <f t="shared" si="18"/>
        <v>82.55</v>
      </c>
      <c r="AO97">
        <f t="shared" si="18"/>
        <v>39233</v>
      </c>
      <c r="AP97">
        <f t="shared" si="18"/>
        <v>17.45</v>
      </c>
      <c r="AR97" t="s">
        <v>1051</v>
      </c>
      <c r="AS97">
        <v>224852</v>
      </c>
      <c r="AT97">
        <v>185619</v>
      </c>
      <c r="AU97">
        <v>82.55</v>
      </c>
      <c r="AV97">
        <v>39233</v>
      </c>
      <c r="AW97">
        <v>17.45</v>
      </c>
      <c r="AY97" t="s">
        <v>1051</v>
      </c>
      <c r="AZ97">
        <v>224852</v>
      </c>
      <c r="BA97">
        <v>185619</v>
      </c>
      <c r="BB97">
        <v>82.55</v>
      </c>
      <c r="BC97">
        <v>39233</v>
      </c>
      <c r="BD97">
        <v>17.45</v>
      </c>
    </row>
    <row r="98" spans="1:56" x14ac:dyDescent="0.3">
      <c r="A98" t="s">
        <v>1136</v>
      </c>
      <c r="B98" t="s">
        <v>162</v>
      </c>
      <c r="C98" t="s">
        <v>596</v>
      </c>
      <c r="D98" t="s">
        <v>351</v>
      </c>
      <c r="E98" t="s">
        <v>1135</v>
      </c>
      <c r="F98">
        <v>185297</v>
      </c>
      <c r="G98">
        <v>101095</v>
      </c>
      <c r="H98" s="24">
        <v>54.56</v>
      </c>
      <c r="I98">
        <v>84202</v>
      </c>
      <c r="J98">
        <v>45.44</v>
      </c>
      <c r="K98" t="str">
        <f t="shared" si="15"/>
        <v>pr_oldestcadate</v>
      </c>
      <c r="P98" s="21" t="s">
        <v>1338</v>
      </c>
      <c r="Q98" s="21">
        <v>224852</v>
      </c>
      <c r="R98" s="21">
        <v>224852</v>
      </c>
      <c r="S98" s="22">
        <v>100</v>
      </c>
      <c r="T98" s="21">
        <v>0</v>
      </c>
      <c r="U98" s="21">
        <v>0</v>
      </c>
      <c r="W98" t="e">
        <f t="shared" si="20"/>
        <v>#N/A</v>
      </c>
      <c r="X98" t="e">
        <f t="shared" si="20"/>
        <v>#N/A</v>
      </c>
      <c r="Y98" t="e">
        <f t="shared" si="20"/>
        <v>#N/A</v>
      </c>
      <c r="Z98" s="10" t="e">
        <f t="shared" si="20"/>
        <v>#N/A</v>
      </c>
      <c r="AA98" t="e">
        <f t="shared" si="20"/>
        <v>#N/A</v>
      </c>
      <c r="AB98" t="e">
        <f t="shared" si="20"/>
        <v>#N/A</v>
      </c>
      <c r="AD98" t="str">
        <f t="shared" si="19"/>
        <v>cft_supplytype</v>
      </c>
      <c r="AE98">
        <f t="shared" si="19"/>
        <v>224852</v>
      </c>
      <c r="AF98">
        <f t="shared" si="19"/>
        <v>224852</v>
      </c>
      <c r="AG98" s="10">
        <f t="shared" si="19"/>
        <v>100</v>
      </c>
      <c r="AH98">
        <f t="shared" si="19"/>
        <v>0</v>
      </c>
      <c r="AI98">
        <f t="shared" si="19"/>
        <v>0</v>
      </c>
      <c r="AK98" t="str">
        <f t="shared" si="18"/>
        <v>cft_supplytype</v>
      </c>
      <c r="AL98">
        <f t="shared" si="18"/>
        <v>224852</v>
      </c>
      <c r="AM98">
        <f t="shared" si="18"/>
        <v>224852</v>
      </c>
      <c r="AN98" s="10">
        <f t="shared" si="18"/>
        <v>100</v>
      </c>
      <c r="AO98">
        <f t="shared" si="18"/>
        <v>0</v>
      </c>
      <c r="AP98">
        <f t="shared" si="18"/>
        <v>0</v>
      </c>
      <c r="AR98" t="s">
        <v>1338</v>
      </c>
      <c r="AS98">
        <v>224852</v>
      </c>
      <c r="AT98">
        <v>224852</v>
      </c>
      <c r="AU98">
        <v>100</v>
      </c>
      <c r="AV98">
        <v>0</v>
      </c>
      <c r="AW98">
        <v>0</v>
      </c>
      <c r="AY98" t="s">
        <v>1338</v>
      </c>
      <c r="AZ98">
        <v>224852</v>
      </c>
      <c r="BA98">
        <v>224852</v>
      </c>
      <c r="BB98">
        <v>100</v>
      </c>
      <c r="BC98">
        <v>0</v>
      </c>
      <c r="BD98">
        <v>0</v>
      </c>
    </row>
    <row r="99" spans="1:56" x14ac:dyDescent="0.3">
      <c r="A99" t="s">
        <v>638</v>
      </c>
      <c r="B99" t="s">
        <v>162</v>
      </c>
      <c r="C99" t="s">
        <v>62</v>
      </c>
      <c r="D99" t="s">
        <v>352</v>
      </c>
      <c r="E99" t="s">
        <v>1359</v>
      </c>
      <c r="F99">
        <v>185297</v>
      </c>
      <c r="G99">
        <v>5295</v>
      </c>
      <c r="H99" s="24">
        <v>2.8580000000000001</v>
      </c>
      <c r="I99">
        <v>180002</v>
      </c>
      <c r="J99">
        <v>97.14</v>
      </c>
      <c r="K99" t="str">
        <f t="shared" si="15"/>
        <v>pr_oldestdocumentdate</v>
      </c>
      <c r="P99" t="s">
        <v>1053</v>
      </c>
      <c r="Q99">
        <v>224852</v>
      </c>
      <c r="R99" s="14">
        <v>191601</v>
      </c>
      <c r="S99" s="24">
        <v>85.21</v>
      </c>
      <c r="T99">
        <v>33251</v>
      </c>
      <c r="U99">
        <v>14.79</v>
      </c>
      <c r="W99" t="str">
        <f t="shared" si="20"/>
        <v>cft_fip_name</v>
      </c>
      <c r="X99">
        <f t="shared" si="20"/>
        <v>185297</v>
      </c>
      <c r="Y99">
        <f t="shared" si="20"/>
        <v>159359</v>
      </c>
      <c r="Z99" s="10">
        <f t="shared" si="20"/>
        <v>86</v>
      </c>
      <c r="AA99">
        <f t="shared" si="20"/>
        <v>25938</v>
      </c>
      <c r="AB99">
        <f t="shared" si="20"/>
        <v>14</v>
      </c>
      <c r="AD99" t="str">
        <f t="shared" si="19"/>
        <v>cft_fip_name</v>
      </c>
      <c r="AE99">
        <f t="shared" si="19"/>
        <v>224852</v>
      </c>
      <c r="AF99">
        <f t="shared" si="19"/>
        <v>191601</v>
      </c>
      <c r="AG99" s="10">
        <f t="shared" si="19"/>
        <v>85.21</v>
      </c>
      <c r="AH99">
        <f t="shared" si="19"/>
        <v>33251</v>
      </c>
      <c r="AI99">
        <f t="shared" si="19"/>
        <v>14.79</v>
      </c>
      <c r="AK99" t="str">
        <f t="shared" si="18"/>
        <v>cft_fip_name</v>
      </c>
      <c r="AL99">
        <f t="shared" si="18"/>
        <v>224852</v>
      </c>
      <c r="AM99">
        <f t="shared" si="18"/>
        <v>191601</v>
      </c>
      <c r="AN99" s="10">
        <f t="shared" si="18"/>
        <v>85.21</v>
      </c>
      <c r="AO99">
        <f t="shared" si="18"/>
        <v>33251</v>
      </c>
      <c r="AP99">
        <f t="shared" si="18"/>
        <v>14.79</v>
      </c>
      <c r="AR99" t="s">
        <v>1053</v>
      </c>
      <c r="AS99">
        <v>224852</v>
      </c>
      <c r="AT99">
        <v>191601</v>
      </c>
      <c r="AU99">
        <v>85.21</v>
      </c>
      <c r="AV99">
        <v>33251</v>
      </c>
      <c r="AW99">
        <v>14.79</v>
      </c>
      <c r="AY99" t="s">
        <v>1053</v>
      </c>
      <c r="AZ99">
        <v>224852</v>
      </c>
      <c r="BA99">
        <v>191601</v>
      </c>
      <c r="BB99">
        <v>85.21</v>
      </c>
      <c r="BC99">
        <v>33251</v>
      </c>
      <c r="BD99">
        <v>14.79</v>
      </c>
    </row>
    <row r="100" spans="1:56" x14ac:dyDescent="0.3">
      <c r="A100" t="s">
        <v>639</v>
      </c>
      <c r="B100" t="s">
        <v>8</v>
      </c>
      <c r="C100" t="s">
        <v>596</v>
      </c>
      <c r="D100" t="s">
        <v>353</v>
      </c>
      <c r="E100" t="s">
        <v>1360</v>
      </c>
      <c r="F100">
        <v>185297</v>
      </c>
      <c r="G100">
        <v>82284</v>
      </c>
      <c r="H100" s="24">
        <v>44.41</v>
      </c>
      <c r="I100">
        <v>103013</v>
      </c>
      <c r="J100">
        <v>55.59</v>
      </c>
      <c r="K100" t="str">
        <f t="shared" si="15"/>
        <v>evaluationfiscalyear</v>
      </c>
      <c r="P100" t="s">
        <v>1057</v>
      </c>
      <c r="Q100">
        <v>224852</v>
      </c>
      <c r="R100" s="14">
        <v>191661</v>
      </c>
      <c r="S100" s="24">
        <v>85.24</v>
      </c>
      <c r="T100">
        <v>33191</v>
      </c>
      <c r="U100">
        <v>14.76</v>
      </c>
      <c r="W100" t="str">
        <f t="shared" si="20"/>
        <v>cft_fip_email</v>
      </c>
      <c r="X100">
        <f t="shared" si="20"/>
        <v>185297</v>
      </c>
      <c r="Y100">
        <f t="shared" si="20"/>
        <v>159417</v>
      </c>
      <c r="Z100" s="10">
        <f t="shared" si="20"/>
        <v>86.03</v>
      </c>
      <c r="AA100">
        <f t="shared" si="20"/>
        <v>25880</v>
      </c>
      <c r="AB100">
        <f t="shared" si="20"/>
        <v>13.97</v>
      </c>
      <c r="AD100" t="str">
        <f t="shared" si="19"/>
        <v>cft_fip_email</v>
      </c>
      <c r="AE100">
        <f t="shared" si="19"/>
        <v>224852</v>
      </c>
      <c r="AF100">
        <f t="shared" si="19"/>
        <v>191661</v>
      </c>
      <c r="AG100" s="10">
        <f t="shared" si="19"/>
        <v>85.24</v>
      </c>
      <c r="AH100">
        <f t="shared" si="19"/>
        <v>33191</v>
      </c>
      <c r="AI100">
        <f t="shared" si="19"/>
        <v>14.76</v>
      </c>
      <c r="AK100" t="str">
        <f t="shared" si="18"/>
        <v>cft_fip_email</v>
      </c>
      <c r="AL100">
        <f t="shared" si="18"/>
        <v>224852</v>
      </c>
      <c r="AM100">
        <f t="shared" si="18"/>
        <v>191661</v>
      </c>
      <c r="AN100" s="10">
        <f t="shared" si="18"/>
        <v>85.24</v>
      </c>
      <c r="AO100">
        <f t="shared" si="18"/>
        <v>33191</v>
      </c>
      <c r="AP100">
        <f t="shared" si="18"/>
        <v>14.76</v>
      </c>
      <c r="AR100" t="s">
        <v>1057</v>
      </c>
      <c r="AS100">
        <v>224852</v>
      </c>
      <c r="AT100">
        <v>191661</v>
      </c>
      <c r="AU100">
        <v>85.24</v>
      </c>
      <c r="AV100">
        <v>33191</v>
      </c>
      <c r="AW100">
        <v>14.76</v>
      </c>
      <c r="AY100" t="s">
        <v>1057</v>
      </c>
      <c r="AZ100">
        <v>224852</v>
      </c>
      <c r="BA100">
        <v>191661</v>
      </c>
      <c r="BB100">
        <v>85.24</v>
      </c>
      <c r="BC100">
        <v>33191</v>
      </c>
      <c r="BD100">
        <v>14.76</v>
      </c>
    </row>
    <row r="101" spans="1:56" x14ac:dyDescent="0.3">
      <c r="A101" t="s">
        <v>640</v>
      </c>
      <c r="B101" t="s">
        <v>641</v>
      </c>
      <c r="C101" t="s">
        <v>29</v>
      </c>
      <c r="D101" t="s">
        <v>354</v>
      </c>
      <c r="E101" t="s">
        <v>639</v>
      </c>
      <c r="F101">
        <v>185297</v>
      </c>
      <c r="G101">
        <v>82284</v>
      </c>
      <c r="H101" s="24">
        <v>44.41</v>
      </c>
      <c r="I101">
        <v>103013</v>
      </c>
      <c r="J101">
        <v>55.59</v>
      </c>
      <c r="K101" t="str">
        <f t="shared" si="15"/>
        <v>evaluationdata</v>
      </c>
      <c r="P101" t="s">
        <v>1060</v>
      </c>
      <c r="Q101">
        <v>224852</v>
      </c>
      <c r="R101" s="14">
        <v>191612</v>
      </c>
      <c r="S101" s="24">
        <v>85.22</v>
      </c>
      <c r="T101">
        <v>33240</v>
      </c>
      <c r="U101">
        <v>14.78</v>
      </c>
      <c r="W101" t="str">
        <f t="shared" si="20"/>
        <v>cft_fip_phone</v>
      </c>
      <c r="X101">
        <f t="shared" si="20"/>
        <v>185297</v>
      </c>
      <c r="Y101">
        <f t="shared" si="20"/>
        <v>159368</v>
      </c>
      <c r="Z101" s="10">
        <f t="shared" si="20"/>
        <v>86.01</v>
      </c>
      <c r="AA101">
        <f t="shared" si="20"/>
        <v>25929</v>
      </c>
      <c r="AB101">
        <f t="shared" si="20"/>
        <v>13.99</v>
      </c>
      <c r="AD101" t="str">
        <f t="shared" si="19"/>
        <v>cft_fip_phone</v>
      </c>
      <c r="AE101">
        <f t="shared" si="19"/>
        <v>224852</v>
      </c>
      <c r="AF101">
        <f t="shared" si="19"/>
        <v>191612</v>
      </c>
      <c r="AG101" s="10">
        <f t="shared" si="19"/>
        <v>85.22</v>
      </c>
      <c r="AH101">
        <f t="shared" si="19"/>
        <v>33240</v>
      </c>
      <c r="AI101">
        <f t="shared" si="19"/>
        <v>14.78</v>
      </c>
      <c r="AK101" t="str">
        <f t="shared" si="18"/>
        <v>cft_fip_phone</v>
      </c>
      <c r="AL101">
        <f t="shared" si="18"/>
        <v>224852</v>
      </c>
      <c r="AM101">
        <f t="shared" si="18"/>
        <v>191612</v>
      </c>
      <c r="AN101" s="10">
        <f t="shared" si="18"/>
        <v>85.22</v>
      </c>
      <c r="AO101">
        <f t="shared" si="18"/>
        <v>33240</v>
      </c>
      <c r="AP101">
        <f t="shared" si="18"/>
        <v>14.78</v>
      </c>
      <c r="AR101" t="s">
        <v>1060</v>
      </c>
      <c r="AS101">
        <v>224852</v>
      </c>
      <c r="AT101">
        <v>191612</v>
      </c>
      <c r="AU101">
        <v>85.22</v>
      </c>
      <c r="AV101">
        <v>33240</v>
      </c>
      <c r="AW101">
        <v>14.78</v>
      </c>
      <c r="AY101" t="s">
        <v>1060</v>
      </c>
      <c r="AZ101">
        <v>224852</v>
      </c>
      <c r="BA101">
        <v>191612</v>
      </c>
      <c r="BB101">
        <v>85.22</v>
      </c>
      <c r="BC101">
        <v>33240</v>
      </c>
      <c r="BD101">
        <v>14.78</v>
      </c>
    </row>
    <row r="102" spans="1:56" x14ac:dyDescent="0.3">
      <c r="A102" t="s">
        <v>642</v>
      </c>
      <c r="B102" t="s">
        <v>162</v>
      </c>
      <c r="C102" t="s">
        <v>62</v>
      </c>
      <c r="D102" t="s">
        <v>355</v>
      </c>
      <c r="E102" t="s">
        <v>640</v>
      </c>
      <c r="F102">
        <v>185297</v>
      </c>
      <c r="G102">
        <v>82284</v>
      </c>
      <c r="H102" s="24">
        <v>44.41</v>
      </c>
      <c r="I102">
        <v>103013</v>
      </c>
      <c r="J102">
        <v>55.59</v>
      </c>
      <c r="K102" t="str">
        <f t="shared" si="15"/>
        <v>evaluationtype</v>
      </c>
      <c r="P102" t="s">
        <v>1063</v>
      </c>
      <c r="Q102">
        <v>224852</v>
      </c>
      <c r="R102" s="14">
        <v>196377</v>
      </c>
      <c r="S102" s="24">
        <v>87.34</v>
      </c>
      <c r="T102">
        <v>28475</v>
      </c>
      <c r="U102">
        <v>12.66</v>
      </c>
      <c r="W102" t="str">
        <f t="shared" si="20"/>
        <v>cft_fip_city</v>
      </c>
      <c r="X102">
        <f t="shared" si="20"/>
        <v>185297</v>
      </c>
      <c r="Y102">
        <f t="shared" si="20"/>
        <v>159556</v>
      </c>
      <c r="Z102" s="10">
        <f t="shared" si="20"/>
        <v>86.11</v>
      </c>
      <c r="AA102">
        <f t="shared" si="20"/>
        <v>25741</v>
      </c>
      <c r="AB102">
        <f t="shared" si="20"/>
        <v>13.89</v>
      </c>
      <c r="AD102" t="str">
        <f t="shared" si="19"/>
        <v>cft_fip_city</v>
      </c>
      <c r="AE102">
        <f t="shared" si="19"/>
        <v>224852</v>
      </c>
      <c r="AF102">
        <f t="shared" si="19"/>
        <v>196377</v>
      </c>
      <c r="AG102" s="10">
        <f t="shared" si="19"/>
        <v>87.34</v>
      </c>
      <c r="AH102">
        <f t="shared" si="19"/>
        <v>28475</v>
      </c>
      <c r="AI102">
        <f t="shared" si="19"/>
        <v>12.66</v>
      </c>
      <c r="AK102" t="str">
        <f t="shared" si="18"/>
        <v>cft_fip_city</v>
      </c>
      <c r="AL102">
        <f t="shared" si="18"/>
        <v>224852</v>
      </c>
      <c r="AM102">
        <f t="shared" si="18"/>
        <v>196377</v>
      </c>
      <c r="AN102" s="10">
        <f t="shared" si="18"/>
        <v>87.34</v>
      </c>
      <c r="AO102">
        <f t="shared" si="18"/>
        <v>28475</v>
      </c>
      <c r="AP102">
        <f t="shared" si="18"/>
        <v>12.66</v>
      </c>
      <c r="AR102" t="s">
        <v>1063</v>
      </c>
      <c r="AS102">
        <v>224852</v>
      </c>
      <c r="AT102">
        <v>196377</v>
      </c>
      <c r="AU102">
        <v>87.34</v>
      </c>
      <c r="AV102">
        <v>28475</v>
      </c>
      <c r="AW102">
        <v>12.66</v>
      </c>
      <c r="AY102" t="s">
        <v>1063</v>
      </c>
      <c r="AZ102">
        <v>224852</v>
      </c>
      <c r="BA102">
        <v>196377</v>
      </c>
      <c r="BB102">
        <v>87.34</v>
      </c>
      <c r="BC102">
        <v>28475</v>
      </c>
      <c r="BD102">
        <v>12.66</v>
      </c>
    </row>
    <row r="103" spans="1:56" x14ac:dyDescent="0.3">
      <c r="A103" t="s">
        <v>643</v>
      </c>
      <c r="B103" t="s">
        <v>162</v>
      </c>
      <c r="C103" t="s">
        <v>62</v>
      </c>
      <c r="D103" t="s">
        <v>356</v>
      </c>
      <c r="E103" t="s">
        <v>1361</v>
      </c>
      <c r="F103">
        <v>185297</v>
      </c>
      <c r="G103">
        <v>154110</v>
      </c>
      <c r="H103" s="24">
        <v>83.17</v>
      </c>
      <c r="I103">
        <v>31187</v>
      </c>
      <c r="J103">
        <v>16.829999999999998</v>
      </c>
      <c r="K103" t="str">
        <f t="shared" si="15"/>
        <v>evaluationerrexante</v>
      </c>
      <c r="P103" t="s">
        <v>1067</v>
      </c>
      <c r="Q103">
        <v>224852</v>
      </c>
      <c r="R103" s="14">
        <v>191611</v>
      </c>
      <c r="S103" s="24">
        <v>85.22</v>
      </c>
      <c r="T103">
        <v>33241</v>
      </c>
      <c r="U103">
        <v>14.78</v>
      </c>
      <c r="W103" t="str">
        <f t="shared" si="20"/>
        <v>cft_fip_street</v>
      </c>
      <c r="X103">
        <f t="shared" si="20"/>
        <v>185297</v>
      </c>
      <c r="Y103">
        <f t="shared" si="20"/>
        <v>159366</v>
      </c>
      <c r="Z103" s="10">
        <f t="shared" si="20"/>
        <v>86.01</v>
      </c>
      <c r="AA103">
        <f t="shared" si="20"/>
        <v>25931</v>
      </c>
      <c r="AB103">
        <f t="shared" si="20"/>
        <v>13.99</v>
      </c>
      <c r="AD103" t="str">
        <f t="shared" si="19"/>
        <v>cft_fip_street</v>
      </c>
      <c r="AE103">
        <f t="shared" si="19"/>
        <v>224852</v>
      </c>
      <c r="AF103">
        <f t="shared" si="19"/>
        <v>191611</v>
      </c>
      <c r="AG103" s="10">
        <f t="shared" si="19"/>
        <v>85.22</v>
      </c>
      <c r="AH103">
        <f t="shared" si="19"/>
        <v>33241</v>
      </c>
      <c r="AI103">
        <f t="shared" si="19"/>
        <v>14.78</v>
      </c>
      <c r="AK103" t="str">
        <f t="shared" si="18"/>
        <v>cft_fip_street</v>
      </c>
      <c r="AL103">
        <f t="shared" si="18"/>
        <v>224852</v>
      </c>
      <c r="AM103">
        <f t="shared" si="18"/>
        <v>191611</v>
      </c>
      <c r="AN103" s="10">
        <f t="shared" si="18"/>
        <v>85.22</v>
      </c>
      <c r="AO103">
        <f t="shared" si="18"/>
        <v>33241</v>
      </c>
      <c r="AP103">
        <f t="shared" si="18"/>
        <v>14.78</v>
      </c>
      <c r="AR103" t="s">
        <v>1067</v>
      </c>
      <c r="AS103">
        <v>224852</v>
      </c>
      <c r="AT103">
        <v>191611</v>
      </c>
      <c r="AU103">
        <v>85.22</v>
      </c>
      <c r="AV103">
        <v>33241</v>
      </c>
      <c r="AW103">
        <v>14.78</v>
      </c>
      <c r="AY103" t="s">
        <v>1067</v>
      </c>
      <c r="AZ103">
        <v>224852</v>
      </c>
      <c r="BA103">
        <v>191611</v>
      </c>
      <c r="BB103">
        <v>85.22</v>
      </c>
      <c r="BC103">
        <v>33241</v>
      </c>
      <c r="BD103">
        <v>14.78</v>
      </c>
    </row>
    <row r="104" spans="1:56" x14ac:dyDescent="0.3">
      <c r="A104" t="s">
        <v>644</v>
      </c>
      <c r="B104" t="s">
        <v>645</v>
      </c>
      <c r="C104" t="s">
        <v>646</v>
      </c>
      <c r="D104" t="s">
        <v>357</v>
      </c>
      <c r="E104" t="s">
        <v>1362</v>
      </c>
      <c r="F104">
        <v>185297</v>
      </c>
      <c r="G104">
        <v>154177</v>
      </c>
      <c r="H104" s="24">
        <v>83.21</v>
      </c>
      <c r="I104">
        <v>31120</v>
      </c>
      <c r="J104">
        <v>16.79</v>
      </c>
      <c r="K104" t="str">
        <f t="shared" si="15"/>
        <v>evaluationerrexpost</v>
      </c>
      <c r="P104" t="s">
        <v>1070</v>
      </c>
      <c r="Q104">
        <v>224852</v>
      </c>
      <c r="R104" s="14">
        <v>193904</v>
      </c>
      <c r="S104" s="24">
        <v>86.24</v>
      </c>
      <c r="T104">
        <v>30948</v>
      </c>
      <c r="U104">
        <v>13.76</v>
      </c>
      <c r="W104" t="str">
        <f t="shared" si="20"/>
        <v>cft_fip_countr</v>
      </c>
      <c r="X104">
        <f t="shared" si="20"/>
        <v>185297</v>
      </c>
      <c r="Y104">
        <f t="shared" si="20"/>
        <v>160257</v>
      </c>
      <c r="Z104" s="10">
        <f t="shared" si="20"/>
        <v>86.49</v>
      </c>
      <c r="AA104">
        <f t="shared" si="20"/>
        <v>25040</v>
      </c>
      <c r="AB104">
        <f t="shared" si="20"/>
        <v>13.51</v>
      </c>
      <c r="AD104" t="str">
        <f t="shared" ref="AD104:AI113" si="21">VLOOKUP($P104,$AR$4:$AW$257,AD$3,FALSE)</f>
        <v>cft_fip_countr</v>
      </c>
      <c r="AE104">
        <f t="shared" si="21"/>
        <v>224852</v>
      </c>
      <c r="AF104">
        <f t="shared" si="21"/>
        <v>193904</v>
      </c>
      <c r="AG104" s="10">
        <f t="shared" si="21"/>
        <v>86.24</v>
      </c>
      <c r="AH104">
        <f t="shared" si="21"/>
        <v>30948</v>
      </c>
      <c r="AI104">
        <f t="shared" si="21"/>
        <v>13.76</v>
      </c>
      <c r="AK104" t="str">
        <f t="shared" si="18"/>
        <v>cft_fip_countr</v>
      </c>
      <c r="AL104">
        <f t="shared" si="18"/>
        <v>224852</v>
      </c>
      <c r="AM104">
        <f t="shared" si="18"/>
        <v>193904</v>
      </c>
      <c r="AN104" s="10">
        <f t="shared" si="18"/>
        <v>86.24</v>
      </c>
      <c r="AO104">
        <f t="shared" si="18"/>
        <v>30948</v>
      </c>
      <c r="AP104">
        <f t="shared" si="18"/>
        <v>13.76</v>
      </c>
      <c r="AR104" t="s">
        <v>1070</v>
      </c>
      <c r="AS104">
        <v>224852</v>
      </c>
      <c r="AT104">
        <v>193904</v>
      </c>
      <c r="AU104">
        <v>86.24</v>
      </c>
      <c r="AV104">
        <v>30948</v>
      </c>
      <c r="AW104">
        <v>13.76</v>
      </c>
      <c r="AY104" t="s">
        <v>1070</v>
      </c>
      <c r="AZ104">
        <v>224852</v>
      </c>
      <c r="BA104">
        <v>193904</v>
      </c>
      <c r="BB104">
        <v>86.24</v>
      </c>
      <c r="BC104">
        <v>30948</v>
      </c>
      <c r="BD104">
        <v>13.76</v>
      </c>
    </row>
    <row r="105" spans="1:56" x14ac:dyDescent="0.3">
      <c r="A105" t="s">
        <v>647</v>
      </c>
      <c r="B105" t="s">
        <v>648</v>
      </c>
      <c r="C105" t="s">
        <v>649</v>
      </c>
      <c r="D105" t="s">
        <v>358</v>
      </c>
      <c r="E105" t="s">
        <v>1363</v>
      </c>
      <c r="F105">
        <v>185297</v>
      </c>
      <c r="G105">
        <v>82284</v>
      </c>
      <c r="H105" s="24">
        <v>44.41</v>
      </c>
      <c r="I105">
        <v>103013</v>
      </c>
      <c r="J105">
        <v>55.59</v>
      </c>
      <c r="K105" t="str">
        <f t="shared" si="15"/>
        <v>evaluationprojectoutcome</v>
      </c>
      <c r="P105" s="21" t="s">
        <v>1339</v>
      </c>
      <c r="Q105" s="21">
        <v>224852</v>
      </c>
      <c r="R105" s="21">
        <v>224852</v>
      </c>
      <c r="S105" s="22">
        <v>100</v>
      </c>
      <c r="T105" s="21">
        <v>0</v>
      </c>
      <c r="U105" s="21">
        <v>0</v>
      </c>
      <c r="W105" t="e">
        <f t="shared" si="20"/>
        <v>#N/A</v>
      </c>
      <c r="X105" t="e">
        <f t="shared" si="20"/>
        <v>#N/A</v>
      </c>
      <c r="Y105" t="e">
        <f t="shared" si="20"/>
        <v>#N/A</v>
      </c>
      <c r="Z105" s="10" t="e">
        <f t="shared" si="20"/>
        <v>#N/A</v>
      </c>
      <c r="AA105" t="e">
        <f t="shared" si="20"/>
        <v>#N/A</v>
      </c>
      <c r="AB105" t="e">
        <f t="shared" si="20"/>
        <v>#N/A</v>
      </c>
      <c r="AD105" t="str">
        <f t="shared" si="21"/>
        <v>cft_biddername</v>
      </c>
      <c r="AE105">
        <f t="shared" si="21"/>
        <v>224852</v>
      </c>
      <c r="AF105">
        <f t="shared" si="21"/>
        <v>224852</v>
      </c>
      <c r="AG105" s="10">
        <f t="shared" si="21"/>
        <v>100</v>
      </c>
      <c r="AH105">
        <f t="shared" si="21"/>
        <v>0</v>
      </c>
      <c r="AI105">
        <f t="shared" si="21"/>
        <v>0</v>
      </c>
      <c r="AK105" t="str">
        <f t="shared" si="18"/>
        <v>cft_biddername</v>
      </c>
      <c r="AL105">
        <f t="shared" si="18"/>
        <v>224852</v>
      </c>
      <c r="AM105">
        <f t="shared" si="18"/>
        <v>224852</v>
      </c>
      <c r="AN105" s="10">
        <f t="shared" si="18"/>
        <v>100</v>
      </c>
      <c r="AO105">
        <f t="shared" si="18"/>
        <v>0</v>
      </c>
      <c r="AP105">
        <f t="shared" si="18"/>
        <v>0</v>
      </c>
      <c r="AR105" t="s">
        <v>1339</v>
      </c>
      <c r="AS105">
        <v>224852</v>
      </c>
      <c r="AT105">
        <v>224852</v>
      </c>
      <c r="AU105">
        <v>100</v>
      </c>
      <c r="AV105">
        <v>0</v>
      </c>
      <c r="AW105">
        <v>0</v>
      </c>
      <c r="AY105" t="s">
        <v>1339</v>
      </c>
      <c r="AZ105">
        <v>224852</v>
      </c>
      <c r="BA105">
        <v>224852</v>
      </c>
      <c r="BB105">
        <v>100</v>
      </c>
      <c r="BC105">
        <v>0</v>
      </c>
      <c r="BD105">
        <v>0</v>
      </c>
    </row>
    <row r="106" spans="1:56" x14ac:dyDescent="0.3">
      <c r="A106" t="s">
        <v>650</v>
      </c>
      <c r="B106" t="s">
        <v>651</v>
      </c>
      <c r="C106" t="s">
        <v>652</v>
      </c>
      <c r="D106" t="s">
        <v>359</v>
      </c>
      <c r="E106" t="s">
        <v>1364</v>
      </c>
      <c r="F106">
        <v>185297</v>
      </c>
      <c r="G106">
        <v>179001</v>
      </c>
      <c r="H106" s="24">
        <v>96.6</v>
      </c>
      <c r="I106">
        <v>6296</v>
      </c>
      <c r="J106">
        <v>3.3980000000000001</v>
      </c>
      <c r="K106" t="str">
        <f t="shared" si="15"/>
        <v>evaluationprojectimpact</v>
      </c>
      <c r="P106" s="21" t="s">
        <v>1340</v>
      </c>
      <c r="Q106" s="21">
        <v>224852</v>
      </c>
      <c r="R106" s="21">
        <v>224852</v>
      </c>
      <c r="S106" s="22">
        <v>100</v>
      </c>
      <c r="T106" s="21">
        <v>0</v>
      </c>
      <c r="U106" s="21">
        <v>0</v>
      </c>
      <c r="W106" t="e">
        <f t="shared" si="20"/>
        <v>#N/A</v>
      </c>
      <c r="X106" t="e">
        <f t="shared" si="20"/>
        <v>#N/A</v>
      </c>
      <c r="Y106" t="e">
        <f t="shared" si="20"/>
        <v>#N/A</v>
      </c>
      <c r="Z106" s="10" t="e">
        <f t="shared" si="20"/>
        <v>#N/A</v>
      </c>
      <c r="AA106" t="e">
        <f t="shared" si="20"/>
        <v>#N/A</v>
      </c>
      <c r="AB106" t="e">
        <f t="shared" si="20"/>
        <v>#N/A</v>
      </c>
      <c r="AD106" t="str">
        <f t="shared" si="21"/>
        <v>cft_biddercountry</v>
      </c>
      <c r="AE106">
        <f t="shared" si="21"/>
        <v>224852</v>
      </c>
      <c r="AF106">
        <f t="shared" si="21"/>
        <v>224852</v>
      </c>
      <c r="AG106" s="10">
        <f t="shared" si="21"/>
        <v>100</v>
      </c>
      <c r="AH106">
        <f t="shared" si="21"/>
        <v>0</v>
      </c>
      <c r="AI106">
        <f t="shared" si="21"/>
        <v>0</v>
      </c>
      <c r="AK106" t="str">
        <f t="shared" si="18"/>
        <v>cft_biddercountry</v>
      </c>
      <c r="AL106">
        <f t="shared" si="18"/>
        <v>224852</v>
      </c>
      <c r="AM106">
        <f t="shared" si="18"/>
        <v>224852</v>
      </c>
      <c r="AN106" s="10">
        <f t="shared" si="18"/>
        <v>100</v>
      </c>
      <c r="AO106">
        <f t="shared" si="18"/>
        <v>0</v>
      </c>
      <c r="AP106">
        <f t="shared" si="18"/>
        <v>0</v>
      </c>
      <c r="AR106" t="s">
        <v>1340</v>
      </c>
      <c r="AS106">
        <v>224852</v>
      </c>
      <c r="AT106">
        <v>224852</v>
      </c>
      <c r="AU106">
        <v>100</v>
      </c>
      <c r="AV106">
        <v>0</v>
      </c>
      <c r="AW106">
        <v>0</v>
      </c>
      <c r="AY106" t="s">
        <v>1340</v>
      </c>
      <c r="AZ106">
        <v>224852</v>
      </c>
      <c r="BA106">
        <v>224852</v>
      </c>
      <c r="BB106">
        <v>100</v>
      </c>
      <c r="BC106">
        <v>0</v>
      </c>
      <c r="BD106">
        <v>0</v>
      </c>
    </row>
    <row r="107" spans="1:56" x14ac:dyDescent="0.3">
      <c r="A107" t="s">
        <v>653</v>
      </c>
      <c r="B107" t="s">
        <v>503</v>
      </c>
      <c r="C107" t="s">
        <v>504</v>
      </c>
      <c r="D107" t="s">
        <v>360</v>
      </c>
      <c r="E107" t="s">
        <v>1365</v>
      </c>
      <c r="F107">
        <v>185297</v>
      </c>
      <c r="G107">
        <v>179001</v>
      </c>
      <c r="H107" s="24">
        <v>96.6</v>
      </c>
      <c r="I107">
        <v>6296</v>
      </c>
      <c r="J107">
        <v>3.3980000000000001</v>
      </c>
      <c r="K107" t="str">
        <f t="shared" si="15"/>
        <v>evaluationsustainabilityrating</v>
      </c>
      <c r="P107" s="21" t="s">
        <v>1341</v>
      </c>
      <c r="Q107" s="21">
        <v>224852</v>
      </c>
      <c r="R107" s="21">
        <v>224852</v>
      </c>
      <c r="S107" s="22">
        <v>100</v>
      </c>
      <c r="T107" s="21">
        <v>0</v>
      </c>
      <c r="U107" s="21">
        <v>0</v>
      </c>
      <c r="W107" t="e">
        <f t="shared" si="20"/>
        <v>#N/A</v>
      </c>
      <c r="X107" t="e">
        <f t="shared" si="20"/>
        <v>#N/A</v>
      </c>
      <c r="Y107" t="e">
        <f t="shared" si="20"/>
        <v>#N/A</v>
      </c>
      <c r="Z107" s="10" t="e">
        <f t="shared" si="20"/>
        <v>#N/A</v>
      </c>
      <c r="AA107" t="e">
        <f t="shared" si="20"/>
        <v>#N/A</v>
      </c>
      <c r="AB107" t="e">
        <f t="shared" si="20"/>
        <v>#N/A</v>
      </c>
      <c r="AD107" t="str">
        <f t="shared" si="21"/>
        <v>cft_contractnumber</v>
      </c>
      <c r="AE107">
        <f t="shared" si="21"/>
        <v>224852</v>
      </c>
      <c r="AF107">
        <f t="shared" si="21"/>
        <v>224852</v>
      </c>
      <c r="AG107" s="10">
        <f t="shared" si="21"/>
        <v>100</v>
      </c>
      <c r="AH107">
        <f t="shared" si="21"/>
        <v>0</v>
      </c>
      <c r="AI107">
        <f t="shared" si="21"/>
        <v>0</v>
      </c>
      <c r="AK107" t="str">
        <f t="shared" si="18"/>
        <v>cft_contractnumber</v>
      </c>
      <c r="AL107">
        <f t="shared" si="18"/>
        <v>224852</v>
      </c>
      <c r="AM107">
        <f t="shared" si="18"/>
        <v>224852</v>
      </c>
      <c r="AN107" s="10">
        <f t="shared" si="18"/>
        <v>100</v>
      </c>
      <c r="AO107">
        <f t="shared" si="18"/>
        <v>0</v>
      </c>
      <c r="AP107">
        <f t="shared" si="18"/>
        <v>0</v>
      </c>
      <c r="AR107" t="s">
        <v>1341</v>
      </c>
      <c r="AS107">
        <v>224852</v>
      </c>
      <c r="AT107">
        <v>224852</v>
      </c>
      <c r="AU107">
        <v>100</v>
      </c>
      <c r="AV107">
        <v>0</v>
      </c>
      <c r="AW107">
        <v>0</v>
      </c>
      <c r="AY107" t="s">
        <v>1341</v>
      </c>
      <c r="AZ107">
        <v>224852</v>
      </c>
      <c r="BA107">
        <v>224852</v>
      </c>
      <c r="BB107">
        <v>100</v>
      </c>
      <c r="BC107">
        <v>0</v>
      </c>
      <c r="BD107">
        <v>0</v>
      </c>
    </row>
    <row r="108" spans="1:56" x14ac:dyDescent="0.3">
      <c r="A108" t="s">
        <v>654</v>
      </c>
      <c r="B108" t="s">
        <v>648</v>
      </c>
      <c r="C108" t="s">
        <v>649</v>
      </c>
      <c r="D108" t="s">
        <v>361</v>
      </c>
      <c r="E108" t="s">
        <v>1366</v>
      </c>
      <c r="F108">
        <v>185297</v>
      </c>
      <c r="G108">
        <v>88636</v>
      </c>
      <c r="H108" s="24">
        <v>47.83</v>
      </c>
      <c r="I108">
        <v>96661</v>
      </c>
      <c r="J108">
        <v>52.17</v>
      </c>
      <c r="K108" t="str">
        <f t="shared" si="15"/>
        <v>evaluationrisktodevelopment</v>
      </c>
      <c r="P108" s="21" t="s">
        <v>1342</v>
      </c>
      <c r="Q108" s="21">
        <v>224852</v>
      </c>
      <c r="R108" s="21">
        <v>224852</v>
      </c>
      <c r="S108" s="22">
        <v>100</v>
      </c>
      <c r="T108" s="21">
        <v>0</v>
      </c>
      <c r="U108" s="21">
        <v>0</v>
      </c>
      <c r="W108" t="e">
        <f t="shared" si="20"/>
        <v>#N/A</v>
      </c>
      <c r="X108" t="e">
        <f t="shared" si="20"/>
        <v>#N/A</v>
      </c>
      <c r="Y108" t="e">
        <f t="shared" si="20"/>
        <v>#N/A</v>
      </c>
      <c r="Z108" s="10" t="e">
        <f t="shared" si="20"/>
        <v>#N/A</v>
      </c>
      <c r="AA108" t="e">
        <f t="shared" si="20"/>
        <v>#N/A</v>
      </c>
      <c r="AB108" t="e">
        <f t="shared" si="20"/>
        <v>#N/A</v>
      </c>
      <c r="AD108" t="str">
        <f t="shared" si="21"/>
        <v>cft_majorsectors</v>
      </c>
      <c r="AE108">
        <f t="shared" si="21"/>
        <v>224852</v>
      </c>
      <c r="AF108">
        <f t="shared" si="21"/>
        <v>224852</v>
      </c>
      <c r="AG108" s="10">
        <f t="shared" si="21"/>
        <v>100</v>
      </c>
      <c r="AH108">
        <f t="shared" si="21"/>
        <v>0</v>
      </c>
      <c r="AI108">
        <f t="shared" si="21"/>
        <v>0</v>
      </c>
      <c r="AK108" t="str">
        <f t="shared" si="18"/>
        <v>cft_majorsectors</v>
      </c>
      <c r="AL108">
        <f t="shared" si="18"/>
        <v>224852</v>
      </c>
      <c r="AM108">
        <f t="shared" si="18"/>
        <v>224852</v>
      </c>
      <c r="AN108" s="10">
        <f t="shared" si="18"/>
        <v>100</v>
      </c>
      <c r="AO108">
        <f t="shared" si="18"/>
        <v>0</v>
      </c>
      <c r="AP108">
        <f t="shared" si="18"/>
        <v>0</v>
      </c>
      <c r="AR108" t="s">
        <v>1342</v>
      </c>
      <c r="AS108">
        <v>224852</v>
      </c>
      <c r="AT108">
        <v>224852</v>
      </c>
      <c r="AU108">
        <v>100</v>
      </c>
      <c r="AV108">
        <v>0</v>
      </c>
      <c r="AW108">
        <v>0</v>
      </c>
      <c r="AY108" t="s">
        <v>1342</v>
      </c>
      <c r="AZ108">
        <v>224852</v>
      </c>
      <c r="BA108">
        <v>224852</v>
      </c>
      <c r="BB108">
        <v>100</v>
      </c>
      <c r="BC108">
        <v>0</v>
      </c>
      <c r="BD108">
        <v>0</v>
      </c>
    </row>
    <row r="109" spans="1:56" x14ac:dyDescent="0.3">
      <c r="A109" t="s">
        <v>655</v>
      </c>
      <c r="B109" t="s">
        <v>656</v>
      </c>
      <c r="C109" t="s">
        <v>657</v>
      </c>
      <c r="D109" t="s">
        <v>362</v>
      </c>
      <c r="E109" t="s">
        <v>1367</v>
      </c>
      <c r="F109">
        <v>185297</v>
      </c>
      <c r="G109">
        <v>82357</v>
      </c>
      <c r="H109" s="24">
        <v>44.45</v>
      </c>
      <c r="I109">
        <v>102940</v>
      </c>
      <c r="J109">
        <v>55.55</v>
      </c>
      <c r="K109" t="str">
        <f t="shared" si="15"/>
        <v>evaluationicrquality</v>
      </c>
      <c r="P109" t="s">
        <v>1071</v>
      </c>
      <c r="Q109">
        <v>224852</v>
      </c>
      <c r="R109" s="14">
        <v>172800</v>
      </c>
      <c r="S109" s="24">
        <v>76.849999999999994</v>
      </c>
      <c r="T109">
        <v>52052</v>
      </c>
      <c r="U109">
        <v>23.15</v>
      </c>
      <c r="W109" t="str">
        <f t="shared" si="20"/>
        <v>cft_language</v>
      </c>
      <c r="X109">
        <f t="shared" si="20"/>
        <v>185297</v>
      </c>
      <c r="Y109">
        <f t="shared" si="20"/>
        <v>147976</v>
      </c>
      <c r="Z109" s="10">
        <f t="shared" si="20"/>
        <v>79.86</v>
      </c>
      <c r="AA109">
        <f t="shared" si="20"/>
        <v>37321</v>
      </c>
      <c r="AB109">
        <f t="shared" si="20"/>
        <v>20.14</v>
      </c>
      <c r="AD109" t="str">
        <f t="shared" si="21"/>
        <v>cft_language</v>
      </c>
      <c r="AE109">
        <f t="shared" si="21"/>
        <v>224852</v>
      </c>
      <c r="AF109">
        <f t="shared" si="21"/>
        <v>172800</v>
      </c>
      <c r="AG109" s="10">
        <f t="shared" si="21"/>
        <v>76.849999999999994</v>
      </c>
      <c r="AH109">
        <f t="shared" si="21"/>
        <v>52052</v>
      </c>
      <c r="AI109">
        <f t="shared" si="21"/>
        <v>23.15</v>
      </c>
      <c r="AK109" t="str">
        <f t="shared" si="18"/>
        <v>cft_language</v>
      </c>
      <c r="AL109">
        <f t="shared" si="18"/>
        <v>224852</v>
      </c>
      <c r="AM109">
        <f t="shared" si="18"/>
        <v>172800</v>
      </c>
      <c r="AN109" s="10">
        <f t="shared" si="18"/>
        <v>76.849999999999994</v>
      </c>
      <c r="AO109">
        <f t="shared" si="18"/>
        <v>52052</v>
      </c>
      <c r="AP109">
        <f t="shared" si="18"/>
        <v>23.15</v>
      </c>
      <c r="AR109" t="s">
        <v>1071</v>
      </c>
      <c r="AS109">
        <v>224852</v>
      </c>
      <c r="AT109">
        <v>172800</v>
      </c>
      <c r="AU109">
        <v>76.849999999999994</v>
      </c>
      <c r="AV109">
        <v>52052</v>
      </c>
      <c r="AW109">
        <v>23.15</v>
      </c>
      <c r="AY109" t="s">
        <v>1071</v>
      </c>
      <c r="AZ109">
        <v>224852</v>
      </c>
      <c r="BA109">
        <v>172800</v>
      </c>
      <c r="BB109">
        <v>76.849999999999994</v>
      </c>
      <c r="BC109">
        <v>52052</v>
      </c>
      <c r="BD109">
        <v>23.15</v>
      </c>
    </row>
    <row r="110" spans="1:56" x14ac:dyDescent="0.3">
      <c r="A110" t="s">
        <v>658</v>
      </c>
      <c r="B110" t="s">
        <v>645</v>
      </c>
      <c r="C110" t="s">
        <v>646</v>
      </c>
      <c r="D110" t="s">
        <v>363</v>
      </c>
      <c r="E110" t="s">
        <v>1368</v>
      </c>
      <c r="F110">
        <v>185297</v>
      </c>
      <c r="G110">
        <v>91115</v>
      </c>
      <c r="H110" s="24">
        <v>49.17</v>
      </c>
      <c r="I110">
        <v>94182</v>
      </c>
      <c r="J110">
        <v>50.83</v>
      </c>
      <c r="K110" t="str">
        <f t="shared" si="15"/>
        <v>evaluationmequality</v>
      </c>
      <c r="P110" t="s">
        <v>1073</v>
      </c>
      <c r="Q110">
        <v>224852</v>
      </c>
      <c r="R110" s="14">
        <v>172798</v>
      </c>
      <c r="S110" s="24">
        <v>76.849999999999994</v>
      </c>
      <c r="T110">
        <v>52054</v>
      </c>
      <c r="U110">
        <v>23.15</v>
      </c>
      <c r="W110" t="str">
        <f t="shared" si="20"/>
        <v>cft_status</v>
      </c>
      <c r="X110">
        <f t="shared" si="20"/>
        <v>185297</v>
      </c>
      <c r="Y110">
        <f t="shared" si="20"/>
        <v>147975</v>
      </c>
      <c r="Z110" s="10">
        <f t="shared" si="20"/>
        <v>79.86</v>
      </c>
      <c r="AA110">
        <f t="shared" si="20"/>
        <v>37322</v>
      </c>
      <c r="AB110">
        <f t="shared" si="20"/>
        <v>20.14</v>
      </c>
      <c r="AD110" t="str">
        <f t="shared" si="21"/>
        <v>cft_status</v>
      </c>
      <c r="AE110">
        <f t="shared" si="21"/>
        <v>224852</v>
      </c>
      <c r="AF110">
        <f t="shared" si="21"/>
        <v>172798</v>
      </c>
      <c r="AG110" s="10">
        <f t="shared" si="21"/>
        <v>76.849999999999994</v>
      </c>
      <c r="AH110">
        <f t="shared" si="21"/>
        <v>52054</v>
      </c>
      <c r="AI110">
        <f t="shared" si="21"/>
        <v>23.15</v>
      </c>
      <c r="AK110" t="str">
        <f t="shared" si="18"/>
        <v>cft_status</v>
      </c>
      <c r="AL110">
        <f t="shared" si="18"/>
        <v>224852</v>
      </c>
      <c r="AM110">
        <f t="shared" si="18"/>
        <v>172798</v>
      </c>
      <c r="AN110" s="10">
        <f t="shared" si="18"/>
        <v>76.849999999999994</v>
      </c>
      <c r="AO110">
        <f t="shared" si="18"/>
        <v>52054</v>
      </c>
      <c r="AP110">
        <f t="shared" si="18"/>
        <v>23.15</v>
      </c>
      <c r="AR110" t="s">
        <v>1073</v>
      </c>
      <c r="AS110">
        <v>224852</v>
      </c>
      <c r="AT110">
        <v>172798</v>
      </c>
      <c r="AU110">
        <v>76.849999999999994</v>
      </c>
      <c r="AV110">
        <v>52054</v>
      </c>
      <c r="AW110">
        <v>23.15</v>
      </c>
      <c r="AY110" t="s">
        <v>1073</v>
      </c>
      <c r="AZ110">
        <v>224852</v>
      </c>
      <c r="BA110">
        <v>172798</v>
      </c>
      <c r="BB110">
        <v>76.849999999999994</v>
      </c>
      <c r="BC110">
        <v>52054</v>
      </c>
      <c r="BD110">
        <v>23.15</v>
      </c>
    </row>
    <row r="111" spans="1:56" x14ac:dyDescent="0.3">
      <c r="A111" t="s">
        <v>659</v>
      </c>
      <c r="B111" t="s">
        <v>645</v>
      </c>
      <c r="C111" t="s">
        <v>646</v>
      </c>
      <c r="D111" t="s">
        <v>364</v>
      </c>
      <c r="E111" t="s">
        <v>1369</v>
      </c>
      <c r="F111">
        <v>185297</v>
      </c>
      <c r="G111">
        <v>82349</v>
      </c>
      <c r="H111" s="24">
        <v>44.44</v>
      </c>
      <c r="I111">
        <v>102948</v>
      </c>
      <c r="J111">
        <v>55.56</v>
      </c>
      <c r="K111" t="str">
        <f t="shared" si="15"/>
        <v>borroweroverallperformance</v>
      </c>
      <c r="P111" t="s">
        <v>1075</v>
      </c>
      <c r="Q111">
        <v>224852</v>
      </c>
      <c r="R111" s="14">
        <v>172798</v>
      </c>
      <c r="S111" s="24">
        <v>76.849999999999994</v>
      </c>
      <c r="T111">
        <v>52054</v>
      </c>
      <c r="U111">
        <v>23.15</v>
      </c>
      <c r="W111" t="str">
        <f t="shared" si="20"/>
        <v>cft_sourceid</v>
      </c>
      <c r="X111">
        <f t="shared" si="20"/>
        <v>185297</v>
      </c>
      <c r="Y111">
        <f t="shared" si="20"/>
        <v>147975</v>
      </c>
      <c r="Z111" s="10">
        <f t="shared" si="20"/>
        <v>79.86</v>
      </c>
      <c r="AA111">
        <f t="shared" si="20"/>
        <v>37322</v>
      </c>
      <c r="AB111">
        <f t="shared" si="20"/>
        <v>20.14</v>
      </c>
      <c r="AD111" t="str">
        <f t="shared" si="21"/>
        <v>cft_sourceid</v>
      </c>
      <c r="AE111">
        <f t="shared" si="21"/>
        <v>224852</v>
      </c>
      <c r="AF111">
        <f t="shared" si="21"/>
        <v>172798</v>
      </c>
      <c r="AG111" s="10">
        <f t="shared" si="21"/>
        <v>76.849999999999994</v>
      </c>
      <c r="AH111">
        <f t="shared" si="21"/>
        <v>52054</v>
      </c>
      <c r="AI111">
        <f t="shared" si="21"/>
        <v>23.15</v>
      </c>
      <c r="AK111" t="str">
        <f t="shared" si="18"/>
        <v>cft_sourceid</v>
      </c>
      <c r="AL111">
        <f t="shared" si="18"/>
        <v>224852</v>
      </c>
      <c r="AM111">
        <f t="shared" si="18"/>
        <v>172798</v>
      </c>
      <c r="AN111" s="10">
        <f t="shared" si="18"/>
        <v>76.849999999999994</v>
      </c>
      <c r="AO111">
        <f t="shared" si="18"/>
        <v>52054</v>
      </c>
      <c r="AP111">
        <f t="shared" si="18"/>
        <v>23.15</v>
      </c>
      <c r="AR111" t="s">
        <v>1075</v>
      </c>
      <c r="AS111">
        <v>224852</v>
      </c>
      <c r="AT111">
        <v>172798</v>
      </c>
      <c r="AU111">
        <v>76.849999999999994</v>
      </c>
      <c r="AV111">
        <v>52054</v>
      </c>
      <c r="AW111">
        <v>23.15</v>
      </c>
      <c r="AY111" t="s">
        <v>1075</v>
      </c>
      <c r="AZ111">
        <v>224852</v>
      </c>
      <c r="BA111">
        <v>172798</v>
      </c>
      <c r="BB111">
        <v>76.849999999999994</v>
      </c>
      <c r="BC111">
        <v>52054</v>
      </c>
      <c r="BD111">
        <v>23.15</v>
      </c>
    </row>
    <row r="112" spans="1:56" x14ac:dyDescent="0.3">
      <c r="A112" t="s">
        <v>660</v>
      </c>
      <c r="B112" t="s">
        <v>645</v>
      </c>
      <c r="C112" t="s">
        <v>646</v>
      </c>
      <c r="D112" t="s">
        <v>365</v>
      </c>
      <c r="E112" t="s">
        <v>1370</v>
      </c>
      <c r="F112">
        <v>185297</v>
      </c>
      <c r="G112">
        <v>83865</v>
      </c>
      <c r="H112" s="24">
        <v>45.26</v>
      </c>
      <c r="I112">
        <v>101432</v>
      </c>
      <c r="J112">
        <v>54.74</v>
      </c>
      <c r="K112" t="str">
        <f t="shared" si="15"/>
        <v>borrowergovernmentperformance</v>
      </c>
      <c r="P112" t="s">
        <v>1077</v>
      </c>
      <c r="Q112">
        <v>224852</v>
      </c>
      <c r="R112" s="14">
        <v>172798</v>
      </c>
      <c r="S112" s="24">
        <v>76.849999999999994</v>
      </c>
      <c r="T112">
        <v>52054</v>
      </c>
      <c r="U112">
        <v>23.15</v>
      </c>
      <c r="W112" t="str">
        <f t="shared" si="20"/>
        <v>cft_publdate</v>
      </c>
      <c r="X112">
        <f t="shared" si="20"/>
        <v>185297</v>
      </c>
      <c r="Y112">
        <f t="shared" si="20"/>
        <v>147975</v>
      </c>
      <c r="Z112" s="10">
        <f t="shared" si="20"/>
        <v>79.86</v>
      </c>
      <c r="AA112">
        <f t="shared" si="20"/>
        <v>37322</v>
      </c>
      <c r="AB112">
        <f t="shared" si="20"/>
        <v>20.14</v>
      </c>
      <c r="AD112" t="str">
        <f t="shared" si="21"/>
        <v>cft_publdate</v>
      </c>
      <c r="AE112">
        <f t="shared" si="21"/>
        <v>224852</v>
      </c>
      <c r="AF112">
        <f t="shared" si="21"/>
        <v>172798</v>
      </c>
      <c r="AG112" s="10">
        <f t="shared" si="21"/>
        <v>76.849999999999994</v>
      </c>
      <c r="AH112">
        <f t="shared" si="21"/>
        <v>52054</v>
      </c>
      <c r="AI112">
        <f t="shared" si="21"/>
        <v>23.15</v>
      </c>
      <c r="AK112" t="str">
        <f t="shared" si="18"/>
        <v>cft_publdate</v>
      </c>
      <c r="AL112">
        <f t="shared" si="18"/>
        <v>224852</v>
      </c>
      <c r="AM112">
        <f t="shared" si="18"/>
        <v>172798</v>
      </c>
      <c r="AN112" s="10">
        <f t="shared" si="18"/>
        <v>76.849999999999994</v>
      </c>
      <c r="AO112">
        <f t="shared" si="18"/>
        <v>52054</v>
      </c>
      <c r="AP112">
        <f t="shared" si="18"/>
        <v>23.15</v>
      </c>
      <c r="AR112" t="s">
        <v>1077</v>
      </c>
      <c r="AS112">
        <v>224852</v>
      </c>
      <c r="AT112">
        <v>172798</v>
      </c>
      <c r="AU112">
        <v>76.849999999999994</v>
      </c>
      <c r="AV112">
        <v>52054</v>
      </c>
      <c r="AW112">
        <v>23.15</v>
      </c>
      <c r="AY112" t="s">
        <v>1077</v>
      </c>
      <c r="AZ112">
        <v>224852</v>
      </c>
      <c r="BA112">
        <v>172798</v>
      </c>
      <c r="BB112">
        <v>76.849999999999994</v>
      </c>
      <c r="BC112">
        <v>52054</v>
      </c>
      <c r="BD112">
        <v>23.15</v>
      </c>
    </row>
    <row r="113" spans="1:56" x14ac:dyDescent="0.3">
      <c r="A113" t="s">
        <v>661</v>
      </c>
      <c r="B113" t="s">
        <v>5</v>
      </c>
      <c r="C113" t="s">
        <v>6</v>
      </c>
      <c r="D113" t="s">
        <v>366</v>
      </c>
      <c r="E113" s="34" t="s">
        <v>1394</v>
      </c>
      <c r="F113" s="34">
        <v>185297</v>
      </c>
      <c r="G113" s="34">
        <v>83865</v>
      </c>
      <c r="H113" s="35">
        <v>45.26</v>
      </c>
      <c r="I113" s="34">
        <v>101432</v>
      </c>
      <c r="J113" s="34">
        <v>54.74</v>
      </c>
      <c r="K113" s="34" t="e">
        <f t="shared" si="15"/>
        <v>#N/A</v>
      </c>
      <c r="L113" s="34" t="s">
        <v>1403</v>
      </c>
      <c r="P113" t="s">
        <v>1343</v>
      </c>
      <c r="Q113">
        <v>224852</v>
      </c>
      <c r="R113" s="14">
        <v>193721</v>
      </c>
      <c r="S113" s="24">
        <v>86.15</v>
      </c>
      <c r="T113">
        <v>31131</v>
      </c>
      <c r="U113">
        <v>13.85</v>
      </c>
      <c r="W113" t="str">
        <f t="shared" si="20"/>
        <v>cft_bid_deadline_clock</v>
      </c>
      <c r="X113">
        <f t="shared" si="20"/>
        <v>185297</v>
      </c>
      <c r="Y113">
        <f t="shared" si="20"/>
        <v>161125</v>
      </c>
      <c r="Z113" s="10">
        <f t="shared" si="20"/>
        <v>86.95</v>
      </c>
      <c r="AA113">
        <f t="shared" si="20"/>
        <v>24172</v>
      </c>
      <c r="AB113">
        <f t="shared" si="20"/>
        <v>13.05</v>
      </c>
      <c r="AD113" t="str">
        <f t="shared" si="21"/>
        <v>cft_bid_deadline_clock</v>
      </c>
      <c r="AE113">
        <f t="shared" si="21"/>
        <v>224852</v>
      </c>
      <c r="AF113">
        <f t="shared" si="21"/>
        <v>193721</v>
      </c>
      <c r="AG113" s="10">
        <f t="shared" si="21"/>
        <v>86.15</v>
      </c>
      <c r="AH113">
        <f t="shared" si="21"/>
        <v>31131</v>
      </c>
      <c r="AI113">
        <f t="shared" si="21"/>
        <v>13.85</v>
      </c>
      <c r="AK113" t="str">
        <f t="shared" si="18"/>
        <v>cft_bid_deadline_clock</v>
      </c>
      <c r="AL113">
        <f t="shared" si="18"/>
        <v>224852</v>
      </c>
      <c r="AM113">
        <f t="shared" si="18"/>
        <v>193721</v>
      </c>
      <c r="AN113" s="10">
        <f t="shared" si="18"/>
        <v>86.15</v>
      </c>
      <c r="AO113">
        <f t="shared" si="18"/>
        <v>31131</v>
      </c>
      <c r="AP113">
        <f t="shared" si="18"/>
        <v>13.85</v>
      </c>
      <c r="AR113" t="s">
        <v>1343</v>
      </c>
      <c r="AS113">
        <v>224852</v>
      </c>
      <c r="AT113">
        <v>193721</v>
      </c>
      <c r="AU113">
        <v>86.15</v>
      </c>
      <c r="AV113">
        <v>31131</v>
      </c>
      <c r="AW113">
        <v>13.85</v>
      </c>
      <c r="AY113" t="s">
        <v>1343</v>
      </c>
      <c r="AZ113">
        <v>224852</v>
      </c>
      <c r="BA113">
        <v>193721</v>
      </c>
      <c r="BB113">
        <v>86.15</v>
      </c>
      <c r="BC113">
        <v>31131</v>
      </c>
      <c r="BD113">
        <v>13.85</v>
      </c>
    </row>
    <row r="114" spans="1:56" x14ac:dyDescent="0.3">
      <c r="A114" t="s">
        <v>662</v>
      </c>
      <c r="B114" t="s">
        <v>645</v>
      </c>
      <c r="C114" t="s">
        <v>646</v>
      </c>
      <c r="D114" t="s">
        <v>367</v>
      </c>
      <c r="E114" t="s">
        <v>1372</v>
      </c>
      <c r="F114">
        <v>185297</v>
      </c>
      <c r="G114">
        <v>185285</v>
      </c>
      <c r="H114" s="24">
        <v>99.99</v>
      </c>
      <c r="I114">
        <v>12</v>
      </c>
      <c r="J114">
        <v>6.4999999999999997E-3</v>
      </c>
      <c r="K114" t="str">
        <f t="shared" si="15"/>
        <v>borrowerqualityexante</v>
      </c>
      <c r="P114" t="s">
        <v>1344</v>
      </c>
      <c r="Q114">
        <v>224852</v>
      </c>
      <c r="R114" s="14">
        <v>193721</v>
      </c>
      <c r="S114" s="24">
        <v>86.15</v>
      </c>
      <c r="T114">
        <v>31131</v>
      </c>
      <c r="U114">
        <v>13.85</v>
      </c>
      <c r="W114" t="str">
        <f t="shared" si="20"/>
        <v>cft_bid_deadline</v>
      </c>
      <c r="X114">
        <f t="shared" si="20"/>
        <v>185297</v>
      </c>
      <c r="Y114">
        <f t="shared" si="20"/>
        <v>161125</v>
      </c>
      <c r="Z114" s="10">
        <f t="shared" si="20"/>
        <v>86.95</v>
      </c>
      <c r="AA114">
        <f t="shared" si="20"/>
        <v>24172</v>
      </c>
      <c r="AB114">
        <f t="shared" si="20"/>
        <v>13.05</v>
      </c>
      <c r="AD114" t="str">
        <f t="shared" ref="AD114:AI123" si="22">VLOOKUP($P114,$AR$4:$AW$257,AD$3,FALSE)</f>
        <v>cft_bid_deadline</v>
      </c>
      <c r="AE114">
        <f t="shared" si="22"/>
        <v>224852</v>
      </c>
      <c r="AF114">
        <f t="shared" si="22"/>
        <v>193721</v>
      </c>
      <c r="AG114" s="10">
        <f t="shared" si="22"/>
        <v>86.15</v>
      </c>
      <c r="AH114">
        <f t="shared" si="22"/>
        <v>31131</v>
      </c>
      <c r="AI114">
        <f t="shared" si="22"/>
        <v>13.85</v>
      </c>
      <c r="AK114" t="str">
        <f t="shared" si="18"/>
        <v>cft_bid_deadline</v>
      </c>
      <c r="AL114">
        <f t="shared" si="18"/>
        <v>224852</v>
      </c>
      <c r="AM114">
        <f t="shared" si="18"/>
        <v>193721</v>
      </c>
      <c r="AN114" s="10">
        <f t="shared" si="18"/>
        <v>86.15</v>
      </c>
      <c r="AO114">
        <f t="shared" si="18"/>
        <v>31131</v>
      </c>
      <c r="AP114">
        <f t="shared" si="18"/>
        <v>13.85</v>
      </c>
      <c r="AR114" t="s">
        <v>1344</v>
      </c>
      <c r="AS114">
        <v>224852</v>
      </c>
      <c r="AT114">
        <v>193721</v>
      </c>
      <c r="AU114">
        <v>86.15</v>
      </c>
      <c r="AV114">
        <v>31131</v>
      </c>
      <c r="AW114">
        <v>13.85</v>
      </c>
      <c r="AY114" t="s">
        <v>1344</v>
      </c>
      <c r="AZ114">
        <v>224852</v>
      </c>
      <c r="BA114">
        <v>193721</v>
      </c>
      <c r="BB114">
        <v>86.15</v>
      </c>
      <c r="BC114">
        <v>31131</v>
      </c>
      <c r="BD114">
        <v>13.85</v>
      </c>
    </row>
    <row r="115" spans="1:56" x14ac:dyDescent="0.3">
      <c r="A115" t="s">
        <v>663</v>
      </c>
      <c r="B115" t="s">
        <v>645</v>
      </c>
      <c r="C115" t="s">
        <v>646</v>
      </c>
      <c r="D115" t="s">
        <v>368</v>
      </c>
      <c r="E115" t="s">
        <v>1373</v>
      </c>
      <c r="F115">
        <v>185297</v>
      </c>
      <c r="G115">
        <v>83865</v>
      </c>
      <c r="H115" s="24">
        <v>45.26</v>
      </c>
      <c r="I115">
        <v>101432</v>
      </c>
      <c r="J115">
        <v>54.74</v>
      </c>
      <c r="K115" t="str">
        <f t="shared" si="15"/>
        <v>donorsupervisionquality</v>
      </c>
      <c r="P115" t="s">
        <v>1082</v>
      </c>
      <c r="Q115">
        <v>224852</v>
      </c>
      <c r="R115" s="14">
        <v>172798</v>
      </c>
      <c r="S115" s="24">
        <v>76.849999999999994</v>
      </c>
      <c r="T115">
        <v>52054</v>
      </c>
      <c r="U115">
        <v>23.15</v>
      </c>
      <c r="W115" t="str">
        <f t="shared" si="20"/>
        <v>cft_year</v>
      </c>
      <c r="X115">
        <f t="shared" si="20"/>
        <v>185297</v>
      </c>
      <c r="Y115">
        <f t="shared" si="20"/>
        <v>147975</v>
      </c>
      <c r="Z115" s="10">
        <f t="shared" si="20"/>
        <v>79.86</v>
      </c>
      <c r="AA115">
        <f t="shared" si="20"/>
        <v>37322</v>
      </c>
      <c r="AB115">
        <f t="shared" si="20"/>
        <v>20.14</v>
      </c>
      <c r="AD115" t="str">
        <f t="shared" si="22"/>
        <v>cft_year</v>
      </c>
      <c r="AE115">
        <f t="shared" si="22"/>
        <v>224852</v>
      </c>
      <c r="AF115">
        <f t="shared" si="22"/>
        <v>172798</v>
      </c>
      <c r="AG115" s="10">
        <f t="shared" si="22"/>
        <v>76.849999999999994</v>
      </c>
      <c r="AH115">
        <f t="shared" si="22"/>
        <v>52054</v>
      </c>
      <c r="AI115">
        <f t="shared" si="22"/>
        <v>23.15</v>
      </c>
      <c r="AK115" t="str">
        <f t="shared" si="18"/>
        <v>cft_year</v>
      </c>
      <c r="AL115">
        <f t="shared" si="18"/>
        <v>224852</v>
      </c>
      <c r="AM115">
        <f t="shared" si="18"/>
        <v>172798</v>
      </c>
      <c r="AN115" s="10">
        <f t="shared" si="18"/>
        <v>76.849999999999994</v>
      </c>
      <c r="AO115">
        <f t="shared" si="18"/>
        <v>52054</v>
      </c>
      <c r="AP115">
        <f t="shared" si="18"/>
        <v>23.15</v>
      </c>
      <c r="AR115" t="s">
        <v>1082</v>
      </c>
      <c r="AS115">
        <v>224852</v>
      </c>
      <c r="AT115">
        <v>172798</v>
      </c>
      <c r="AU115">
        <v>76.849999999999994</v>
      </c>
      <c r="AV115">
        <v>52054</v>
      </c>
      <c r="AW115">
        <v>23.15</v>
      </c>
      <c r="AY115" t="s">
        <v>1082</v>
      </c>
      <c r="AZ115">
        <v>224852</v>
      </c>
      <c r="BA115">
        <v>172798</v>
      </c>
      <c r="BB115">
        <v>76.849999999999994</v>
      </c>
      <c r="BC115">
        <v>52054</v>
      </c>
      <c r="BD115">
        <v>23.15</v>
      </c>
    </row>
    <row r="116" spans="1:56" x14ac:dyDescent="0.3">
      <c r="A116" t="s">
        <v>664</v>
      </c>
      <c r="B116" t="s">
        <v>645</v>
      </c>
      <c r="C116" t="s">
        <v>646</v>
      </c>
      <c r="D116" t="s">
        <v>369</v>
      </c>
      <c r="E116" t="s">
        <v>1374</v>
      </c>
      <c r="F116">
        <v>185297</v>
      </c>
      <c r="G116">
        <v>82353</v>
      </c>
      <c r="H116" s="24">
        <v>44.44</v>
      </c>
      <c r="I116">
        <v>102944</v>
      </c>
      <c r="J116">
        <v>55.56</v>
      </c>
      <c r="K116" t="str">
        <f t="shared" si="15"/>
        <v>donoroverallperformance</v>
      </c>
      <c r="P116" t="s">
        <v>1084</v>
      </c>
      <c r="Q116">
        <v>224852</v>
      </c>
      <c r="R116" s="14">
        <v>194019</v>
      </c>
      <c r="S116" s="24">
        <v>86.29</v>
      </c>
      <c r="T116">
        <v>30833</v>
      </c>
      <c r="U116">
        <v>13.71</v>
      </c>
      <c r="W116" t="str">
        <f t="shared" si="20"/>
        <v>subm_p</v>
      </c>
      <c r="X116">
        <f t="shared" si="20"/>
        <v>185297</v>
      </c>
      <c r="Y116">
        <f t="shared" si="20"/>
        <v>161187</v>
      </c>
      <c r="Z116" s="10">
        <f t="shared" si="20"/>
        <v>86.99</v>
      </c>
      <c r="AA116">
        <f t="shared" si="20"/>
        <v>24110</v>
      </c>
      <c r="AB116">
        <f t="shared" si="20"/>
        <v>13.01</v>
      </c>
      <c r="AD116" t="str">
        <f t="shared" si="22"/>
        <v>subm_p</v>
      </c>
      <c r="AE116">
        <f t="shared" si="22"/>
        <v>224852</v>
      </c>
      <c r="AF116">
        <f t="shared" si="22"/>
        <v>194019</v>
      </c>
      <c r="AG116" s="10">
        <f t="shared" si="22"/>
        <v>86.29</v>
      </c>
      <c r="AH116">
        <f t="shared" si="22"/>
        <v>30833</v>
      </c>
      <c r="AI116">
        <f t="shared" si="22"/>
        <v>13.71</v>
      </c>
      <c r="AK116" t="str">
        <f t="shared" si="18"/>
        <v>subm_p</v>
      </c>
      <c r="AL116">
        <f t="shared" si="18"/>
        <v>224852</v>
      </c>
      <c r="AM116">
        <f t="shared" si="18"/>
        <v>194019</v>
      </c>
      <c r="AN116" s="10">
        <f t="shared" si="18"/>
        <v>86.29</v>
      </c>
      <c r="AO116">
        <f t="shared" si="18"/>
        <v>30833</v>
      </c>
      <c r="AP116">
        <f t="shared" si="18"/>
        <v>13.71</v>
      </c>
      <c r="AR116" t="s">
        <v>1084</v>
      </c>
      <c r="AS116">
        <v>224852</v>
      </c>
      <c r="AT116">
        <v>194019</v>
      </c>
      <c r="AU116">
        <v>86.29</v>
      </c>
      <c r="AV116">
        <v>30833</v>
      </c>
      <c r="AW116">
        <v>13.71</v>
      </c>
      <c r="AY116" t="s">
        <v>1084</v>
      </c>
      <c r="AZ116">
        <v>224852</v>
      </c>
      <c r="BA116">
        <v>194019</v>
      </c>
      <c r="BB116">
        <v>86.29</v>
      </c>
      <c r="BC116">
        <v>30833</v>
      </c>
      <c r="BD116">
        <v>13.71</v>
      </c>
    </row>
    <row r="117" spans="1:56" x14ac:dyDescent="0.3">
      <c r="A117" t="s">
        <v>1137</v>
      </c>
      <c r="B117" t="s">
        <v>162</v>
      </c>
      <c r="C117" t="s">
        <v>49</v>
      </c>
      <c r="D117" t="s">
        <v>1138</v>
      </c>
      <c r="E117" t="s">
        <v>1375</v>
      </c>
      <c r="F117">
        <v>185297</v>
      </c>
      <c r="G117">
        <v>83865</v>
      </c>
      <c r="H117" s="24">
        <v>45.26</v>
      </c>
      <c r="I117">
        <v>101432</v>
      </c>
      <c r="J117">
        <v>54.74</v>
      </c>
      <c r="K117" t="str">
        <f t="shared" si="15"/>
        <v>donorqualityexante</v>
      </c>
      <c r="P117" t="s">
        <v>1086</v>
      </c>
      <c r="Q117">
        <v>224852</v>
      </c>
      <c r="R117" s="14">
        <v>194019</v>
      </c>
      <c r="S117" s="24">
        <v>86.29</v>
      </c>
      <c r="T117">
        <v>30833</v>
      </c>
      <c r="U117">
        <v>13.71</v>
      </c>
      <c r="W117" t="str">
        <f t="shared" si="20"/>
        <v>corr_submp</v>
      </c>
      <c r="X117">
        <f t="shared" si="20"/>
        <v>185297</v>
      </c>
      <c r="Y117">
        <f t="shared" si="20"/>
        <v>161187</v>
      </c>
      <c r="Z117" s="10">
        <f t="shared" si="20"/>
        <v>86.99</v>
      </c>
      <c r="AA117">
        <f t="shared" si="20"/>
        <v>24110</v>
      </c>
      <c r="AB117">
        <f t="shared" si="20"/>
        <v>13.01</v>
      </c>
      <c r="AD117" t="str">
        <f t="shared" si="22"/>
        <v>corr_submp</v>
      </c>
      <c r="AE117">
        <f t="shared" si="22"/>
        <v>224852</v>
      </c>
      <c r="AF117">
        <f t="shared" si="22"/>
        <v>194019</v>
      </c>
      <c r="AG117" s="10">
        <f t="shared" si="22"/>
        <v>86.29</v>
      </c>
      <c r="AH117">
        <f t="shared" si="22"/>
        <v>30833</v>
      </c>
      <c r="AI117">
        <f t="shared" si="22"/>
        <v>13.71</v>
      </c>
      <c r="AK117" t="str">
        <f t="shared" si="18"/>
        <v>corr_submp</v>
      </c>
      <c r="AL117">
        <f t="shared" si="18"/>
        <v>224852</v>
      </c>
      <c r="AM117">
        <f t="shared" si="18"/>
        <v>194019</v>
      </c>
      <c r="AN117" s="10">
        <f t="shared" si="18"/>
        <v>86.29</v>
      </c>
      <c r="AO117">
        <f t="shared" si="18"/>
        <v>30833</v>
      </c>
      <c r="AP117">
        <f t="shared" si="18"/>
        <v>13.71</v>
      </c>
      <c r="AR117" t="s">
        <v>1086</v>
      </c>
      <c r="AS117">
        <v>224852</v>
      </c>
      <c r="AT117">
        <v>194019</v>
      </c>
      <c r="AU117">
        <v>86.29</v>
      </c>
      <c r="AV117">
        <v>30833</v>
      </c>
      <c r="AW117">
        <v>13.71</v>
      </c>
      <c r="AY117" t="s">
        <v>1086</v>
      </c>
      <c r="AZ117">
        <v>224852</v>
      </c>
      <c r="BA117">
        <v>194019</v>
      </c>
      <c r="BB117">
        <v>86.29</v>
      </c>
      <c r="BC117">
        <v>30833</v>
      </c>
      <c r="BD117">
        <v>13.71</v>
      </c>
    </row>
    <row r="118" spans="1:56" x14ac:dyDescent="0.3">
      <c r="A118" t="s">
        <v>1139</v>
      </c>
      <c r="B118" t="s">
        <v>92</v>
      </c>
      <c r="C118" t="s">
        <v>49</v>
      </c>
      <c r="D118" t="s">
        <v>1102</v>
      </c>
      <c r="E118" t="s">
        <v>1137</v>
      </c>
      <c r="F118">
        <v>185297</v>
      </c>
      <c r="G118">
        <v>4566</v>
      </c>
      <c r="H118" s="24">
        <v>2.464</v>
      </c>
      <c r="I118">
        <v>180731</v>
      </c>
      <c r="J118">
        <v>97.54</v>
      </c>
      <c r="K118" t="str">
        <f t="shared" si="15"/>
        <v>pr_clyear</v>
      </c>
      <c r="P118" t="s">
        <v>1345</v>
      </c>
      <c r="Q118">
        <v>224852</v>
      </c>
      <c r="R118" s="14">
        <v>172797</v>
      </c>
      <c r="S118" s="24">
        <v>76.849999999999994</v>
      </c>
      <c r="T118">
        <v>52055</v>
      </c>
      <c r="U118">
        <v>23.15</v>
      </c>
      <c r="W118" t="str">
        <f t="shared" si="20"/>
        <v>cft_admin_capacity</v>
      </c>
      <c r="X118">
        <f t="shared" si="20"/>
        <v>185297</v>
      </c>
      <c r="Y118">
        <f t="shared" si="20"/>
        <v>147975</v>
      </c>
      <c r="Z118" s="10">
        <f t="shared" si="20"/>
        <v>79.86</v>
      </c>
      <c r="AA118">
        <f t="shared" si="20"/>
        <v>37322</v>
      </c>
      <c r="AB118">
        <f t="shared" si="20"/>
        <v>20.14</v>
      </c>
      <c r="AD118" t="str">
        <f t="shared" si="22"/>
        <v>cft_admin_capacity</v>
      </c>
      <c r="AE118">
        <f t="shared" si="22"/>
        <v>224852</v>
      </c>
      <c r="AF118">
        <f t="shared" si="22"/>
        <v>172797</v>
      </c>
      <c r="AG118" s="10">
        <f t="shared" si="22"/>
        <v>76.849999999999994</v>
      </c>
      <c r="AH118">
        <f t="shared" si="22"/>
        <v>52055</v>
      </c>
      <c r="AI118">
        <f t="shared" si="22"/>
        <v>23.15</v>
      </c>
      <c r="AK118" t="str">
        <f t="shared" si="18"/>
        <v>cft_admin_capacity</v>
      </c>
      <c r="AL118">
        <f t="shared" si="18"/>
        <v>224852</v>
      </c>
      <c r="AM118">
        <f t="shared" si="18"/>
        <v>172797</v>
      </c>
      <c r="AN118" s="10">
        <f t="shared" si="18"/>
        <v>76.849999999999994</v>
      </c>
      <c r="AO118">
        <f t="shared" si="18"/>
        <v>52055</v>
      </c>
      <c r="AP118">
        <f t="shared" si="18"/>
        <v>23.15</v>
      </c>
      <c r="AR118" t="s">
        <v>1345</v>
      </c>
      <c r="AS118">
        <v>224852</v>
      </c>
      <c r="AT118">
        <v>172797</v>
      </c>
      <c r="AU118">
        <v>76.849999999999994</v>
      </c>
      <c r="AV118">
        <v>52055</v>
      </c>
      <c r="AW118">
        <v>23.15</v>
      </c>
      <c r="AY118" t="s">
        <v>1345</v>
      </c>
      <c r="AZ118">
        <v>224852</v>
      </c>
      <c r="BA118">
        <v>172797</v>
      </c>
      <c r="BB118">
        <v>76.849999999999994</v>
      </c>
      <c r="BC118">
        <v>52055</v>
      </c>
      <c r="BD118">
        <v>23.15</v>
      </c>
    </row>
    <row r="119" spans="1:56" x14ac:dyDescent="0.3">
      <c r="A119" t="s">
        <v>452</v>
      </c>
      <c r="B119" t="s">
        <v>1140</v>
      </c>
      <c r="C119" t="s">
        <v>1141</v>
      </c>
      <c r="D119" t="s">
        <v>452</v>
      </c>
      <c r="E119" t="s">
        <v>1139</v>
      </c>
      <c r="F119">
        <v>185297</v>
      </c>
      <c r="G119">
        <v>3627</v>
      </c>
      <c r="H119" s="24">
        <v>1.9570000000000001</v>
      </c>
      <c r="I119">
        <v>181670</v>
      </c>
      <c r="J119">
        <v>98.04</v>
      </c>
      <c r="K119" t="str">
        <f t="shared" si="15"/>
        <v>pr_filter_cly</v>
      </c>
      <c r="P119" t="s">
        <v>1090</v>
      </c>
      <c r="Q119">
        <v>224852</v>
      </c>
      <c r="R119" s="14">
        <v>193901</v>
      </c>
      <c r="S119" s="24">
        <v>86.23</v>
      </c>
      <c r="T119">
        <v>30951</v>
      </c>
      <c r="U119">
        <v>13.77</v>
      </c>
      <c r="W119" t="str">
        <f t="shared" si="20"/>
        <v>cft_dup</v>
      </c>
      <c r="X119">
        <f t="shared" si="20"/>
        <v>185297</v>
      </c>
      <c r="Y119">
        <f t="shared" si="20"/>
        <v>161297</v>
      </c>
      <c r="Z119" s="10">
        <f t="shared" si="20"/>
        <v>87.05</v>
      </c>
      <c r="AA119">
        <f t="shared" si="20"/>
        <v>24000</v>
      </c>
      <c r="AB119">
        <f t="shared" si="20"/>
        <v>12.95</v>
      </c>
      <c r="AD119" t="str">
        <f t="shared" si="22"/>
        <v>cft_dup</v>
      </c>
      <c r="AE119">
        <f t="shared" si="22"/>
        <v>224852</v>
      </c>
      <c r="AF119">
        <f t="shared" si="22"/>
        <v>193901</v>
      </c>
      <c r="AG119" s="10">
        <f t="shared" si="22"/>
        <v>86.23</v>
      </c>
      <c r="AH119">
        <f t="shared" si="22"/>
        <v>30951</v>
      </c>
      <c r="AI119">
        <f t="shared" si="22"/>
        <v>13.77</v>
      </c>
      <c r="AK119" t="str">
        <f t="shared" si="18"/>
        <v>cft_dup</v>
      </c>
      <c r="AL119">
        <f t="shared" si="18"/>
        <v>224852</v>
      </c>
      <c r="AM119">
        <f t="shared" si="18"/>
        <v>193901</v>
      </c>
      <c r="AN119" s="10">
        <f t="shared" si="18"/>
        <v>86.23</v>
      </c>
      <c r="AO119">
        <f t="shared" si="18"/>
        <v>30951</v>
      </c>
      <c r="AP119">
        <f t="shared" si="18"/>
        <v>13.77</v>
      </c>
      <c r="AR119" t="s">
        <v>1090</v>
      </c>
      <c r="AS119">
        <v>224852</v>
      </c>
      <c r="AT119">
        <v>193901</v>
      </c>
      <c r="AU119">
        <v>86.23</v>
      </c>
      <c r="AV119">
        <v>30951</v>
      </c>
      <c r="AW119">
        <v>13.77</v>
      </c>
      <c r="AY119" t="s">
        <v>1090</v>
      </c>
      <c r="AZ119">
        <v>224852</v>
      </c>
      <c r="BA119">
        <v>193901</v>
      </c>
      <c r="BB119">
        <v>86.23</v>
      </c>
      <c r="BC119">
        <v>30951</v>
      </c>
      <c r="BD119">
        <v>13.77</v>
      </c>
    </row>
    <row r="120" spans="1:56" x14ac:dyDescent="0.3">
      <c r="A120" t="s">
        <v>1142</v>
      </c>
      <c r="B120" t="s">
        <v>162</v>
      </c>
      <c r="C120" t="s">
        <v>49</v>
      </c>
      <c r="D120" t="s">
        <v>1142</v>
      </c>
      <c r="E120" t="s">
        <v>452</v>
      </c>
      <c r="F120">
        <v>185297</v>
      </c>
      <c r="G120">
        <v>181744</v>
      </c>
      <c r="H120" s="24">
        <v>98.08</v>
      </c>
      <c r="I120">
        <v>3553</v>
      </c>
      <c r="J120">
        <v>1.917</v>
      </c>
      <c r="K120" t="str">
        <f t="shared" si="15"/>
        <v>projectname</v>
      </c>
      <c r="P120" t="s">
        <v>1092</v>
      </c>
      <c r="Q120">
        <v>224852</v>
      </c>
      <c r="R120" s="14">
        <v>3</v>
      </c>
      <c r="S120" s="24">
        <v>1.2999999999999999E-3</v>
      </c>
      <c r="T120">
        <v>224849</v>
      </c>
      <c r="U120">
        <v>100</v>
      </c>
      <c r="W120" t="str">
        <f t="shared" si="20"/>
        <v>merge_cn</v>
      </c>
      <c r="X120">
        <f t="shared" si="20"/>
        <v>185297</v>
      </c>
      <c r="Y120">
        <f t="shared" si="20"/>
        <v>14</v>
      </c>
      <c r="Z120" s="10">
        <f t="shared" si="20"/>
        <v>7.6E-3</v>
      </c>
      <c r="AA120">
        <f t="shared" si="20"/>
        <v>185283</v>
      </c>
      <c r="AB120">
        <f t="shared" si="20"/>
        <v>99.99</v>
      </c>
      <c r="AD120" t="str">
        <f t="shared" si="22"/>
        <v>merge_cn</v>
      </c>
      <c r="AE120">
        <f t="shared" si="22"/>
        <v>224852</v>
      </c>
      <c r="AF120">
        <f t="shared" si="22"/>
        <v>3</v>
      </c>
      <c r="AG120" s="10">
        <f t="shared" si="22"/>
        <v>1.2999999999999999E-3</v>
      </c>
      <c r="AH120">
        <f t="shared" si="22"/>
        <v>224849</v>
      </c>
      <c r="AI120">
        <f t="shared" si="22"/>
        <v>100</v>
      </c>
      <c r="AK120" t="str">
        <f t="shared" si="18"/>
        <v>merge_cn</v>
      </c>
      <c r="AL120">
        <f t="shared" si="18"/>
        <v>224852</v>
      </c>
      <c r="AM120">
        <f t="shared" si="18"/>
        <v>3</v>
      </c>
      <c r="AN120" s="10">
        <f t="shared" si="18"/>
        <v>1.2999999999999999E-3</v>
      </c>
      <c r="AO120">
        <f t="shared" si="18"/>
        <v>224849</v>
      </c>
      <c r="AP120">
        <f t="shared" si="18"/>
        <v>100</v>
      </c>
      <c r="AR120" t="s">
        <v>1092</v>
      </c>
      <c r="AS120">
        <v>224852</v>
      </c>
      <c r="AT120">
        <v>3</v>
      </c>
      <c r="AU120">
        <v>1.2999999999999999E-3</v>
      </c>
      <c r="AV120">
        <v>224849</v>
      </c>
      <c r="AW120">
        <v>100</v>
      </c>
      <c r="AY120" t="s">
        <v>1092</v>
      </c>
      <c r="AZ120">
        <v>224852</v>
      </c>
      <c r="BA120">
        <v>3</v>
      </c>
      <c r="BB120">
        <v>1.2999999999999999E-3</v>
      </c>
      <c r="BC120">
        <v>224849</v>
      </c>
      <c r="BD120">
        <v>100</v>
      </c>
    </row>
    <row r="121" spans="1:56" x14ac:dyDescent="0.3">
      <c r="A121" t="s">
        <v>1143</v>
      </c>
      <c r="B121" t="s">
        <v>162</v>
      </c>
      <c r="C121" t="s">
        <v>49</v>
      </c>
      <c r="D121" t="s">
        <v>1143</v>
      </c>
      <c r="E121" t="s">
        <v>1142</v>
      </c>
      <c r="F121">
        <v>185297</v>
      </c>
      <c r="G121">
        <v>181744</v>
      </c>
      <c r="H121" s="24">
        <v>98.08</v>
      </c>
      <c r="I121">
        <v>3553</v>
      </c>
      <c r="J121">
        <v>1.917</v>
      </c>
      <c r="K121" t="str">
        <f t="shared" si="15"/>
        <v>appdate</v>
      </c>
      <c r="P121" t="s">
        <v>1095</v>
      </c>
      <c r="Q121">
        <v>224852</v>
      </c>
      <c r="R121" s="14">
        <v>2</v>
      </c>
      <c r="S121" s="29">
        <v>8.8999999999999995E-4</v>
      </c>
      <c r="T121">
        <v>224850</v>
      </c>
      <c r="U121">
        <v>100</v>
      </c>
      <c r="W121" t="str">
        <f t="shared" si="20"/>
        <v>source_majorca</v>
      </c>
      <c r="X121">
        <f t="shared" si="20"/>
        <v>185297</v>
      </c>
      <c r="Y121">
        <f t="shared" si="20"/>
        <v>14</v>
      </c>
      <c r="Z121" s="10">
        <f t="shared" si="20"/>
        <v>7.6E-3</v>
      </c>
      <c r="AA121">
        <f t="shared" si="20"/>
        <v>185283</v>
      </c>
      <c r="AB121">
        <f t="shared" si="20"/>
        <v>99.99</v>
      </c>
      <c r="AD121" t="str">
        <f t="shared" si="22"/>
        <v>source_majorca</v>
      </c>
      <c r="AE121">
        <f t="shared" si="22"/>
        <v>224852</v>
      </c>
      <c r="AF121">
        <f t="shared" si="22"/>
        <v>2</v>
      </c>
      <c r="AG121" s="10">
        <f t="shared" si="22"/>
        <v>8.8999999999999995E-4</v>
      </c>
      <c r="AH121">
        <f t="shared" si="22"/>
        <v>224850</v>
      </c>
      <c r="AI121">
        <f t="shared" si="22"/>
        <v>100</v>
      </c>
      <c r="AK121" t="str">
        <f t="shared" si="18"/>
        <v>source_majorca</v>
      </c>
      <c r="AL121">
        <f t="shared" si="18"/>
        <v>224852</v>
      </c>
      <c r="AM121">
        <f t="shared" si="18"/>
        <v>2</v>
      </c>
      <c r="AN121" s="10">
        <f t="shared" si="18"/>
        <v>8.8999999999999995E-4</v>
      </c>
      <c r="AO121">
        <f t="shared" si="18"/>
        <v>224850</v>
      </c>
      <c r="AP121">
        <f t="shared" si="18"/>
        <v>100</v>
      </c>
      <c r="AR121" t="s">
        <v>1095</v>
      </c>
      <c r="AS121">
        <v>224852</v>
      </c>
      <c r="AT121">
        <v>2</v>
      </c>
      <c r="AU121" s="16">
        <v>8.8999999999999995E-4</v>
      </c>
      <c r="AV121">
        <v>224850</v>
      </c>
      <c r="AW121">
        <v>100</v>
      </c>
      <c r="AY121" t="s">
        <v>1095</v>
      </c>
      <c r="AZ121">
        <v>224852</v>
      </c>
      <c r="BA121">
        <v>2</v>
      </c>
      <c r="BB121" s="16">
        <v>8.8999999999999995E-4</v>
      </c>
      <c r="BC121">
        <v>224850</v>
      </c>
      <c r="BD121">
        <v>100</v>
      </c>
    </row>
    <row r="122" spans="1:56" x14ac:dyDescent="0.3">
      <c r="A122" t="s">
        <v>1144</v>
      </c>
      <c r="B122" t="s">
        <v>162</v>
      </c>
      <c r="C122" t="s">
        <v>49</v>
      </c>
      <c r="D122" t="s">
        <v>1144</v>
      </c>
      <c r="E122" t="s">
        <v>1143</v>
      </c>
      <c r="F122">
        <v>185297</v>
      </c>
      <c r="G122">
        <v>181744</v>
      </c>
      <c r="H122" s="24">
        <v>98.08</v>
      </c>
      <c r="I122">
        <v>3553</v>
      </c>
      <c r="J122">
        <v>1.917</v>
      </c>
      <c r="K122" t="str">
        <f t="shared" si="15"/>
        <v>closedate</v>
      </c>
      <c r="P122" t="s">
        <v>1346</v>
      </c>
      <c r="Q122">
        <v>224852</v>
      </c>
      <c r="R122" s="14">
        <v>2</v>
      </c>
      <c r="S122" s="29">
        <v>8.8999999999999995E-4</v>
      </c>
      <c r="T122">
        <v>224850</v>
      </c>
      <c r="U122">
        <v>100</v>
      </c>
      <c r="W122" t="str">
        <f t="shared" si="20"/>
        <v>source_contracts</v>
      </c>
      <c r="X122">
        <f t="shared" si="20"/>
        <v>185297</v>
      </c>
      <c r="Y122">
        <f t="shared" si="20"/>
        <v>14</v>
      </c>
      <c r="Z122" s="10">
        <f t="shared" si="20"/>
        <v>7.6E-3</v>
      </c>
      <c r="AA122">
        <f t="shared" si="20"/>
        <v>185283</v>
      </c>
      <c r="AB122">
        <f t="shared" si="20"/>
        <v>99.99</v>
      </c>
      <c r="AD122" t="str">
        <f t="shared" si="22"/>
        <v>source_contracts</v>
      </c>
      <c r="AE122">
        <f t="shared" si="22"/>
        <v>224852</v>
      </c>
      <c r="AF122">
        <f t="shared" si="22"/>
        <v>2</v>
      </c>
      <c r="AG122" s="10">
        <f t="shared" si="22"/>
        <v>8.8999999999999995E-4</v>
      </c>
      <c r="AH122">
        <f t="shared" si="22"/>
        <v>224850</v>
      </c>
      <c r="AI122">
        <f t="shared" si="22"/>
        <v>100</v>
      </c>
      <c r="AK122" t="str">
        <f t="shared" si="18"/>
        <v>source_contracts</v>
      </c>
      <c r="AL122">
        <f t="shared" si="18"/>
        <v>224852</v>
      </c>
      <c r="AM122">
        <f t="shared" si="18"/>
        <v>2</v>
      </c>
      <c r="AN122" s="10">
        <f t="shared" si="18"/>
        <v>8.8999999999999995E-4</v>
      </c>
      <c r="AO122">
        <f t="shared" si="18"/>
        <v>224850</v>
      </c>
      <c r="AP122">
        <f t="shared" si="18"/>
        <v>100</v>
      </c>
      <c r="AR122" t="s">
        <v>1346</v>
      </c>
      <c r="AS122">
        <v>224852</v>
      </c>
      <c r="AT122">
        <v>2</v>
      </c>
      <c r="AU122" s="16">
        <v>8.8999999999999995E-4</v>
      </c>
      <c r="AV122">
        <v>224850</v>
      </c>
      <c r="AW122">
        <v>100</v>
      </c>
      <c r="AY122" t="s">
        <v>1346</v>
      </c>
      <c r="AZ122">
        <v>224852</v>
      </c>
      <c r="BA122">
        <v>2</v>
      </c>
      <c r="BB122" s="16">
        <v>8.8999999999999995E-4</v>
      </c>
      <c r="BC122">
        <v>224850</v>
      </c>
      <c r="BD122">
        <v>100</v>
      </c>
    </row>
    <row r="123" spans="1:56" x14ac:dyDescent="0.3">
      <c r="A123" t="s">
        <v>1145</v>
      </c>
      <c r="B123" t="s">
        <v>162</v>
      </c>
      <c r="C123" t="s">
        <v>49</v>
      </c>
      <c r="D123" t="s">
        <v>1146</v>
      </c>
      <c r="E123" t="s">
        <v>1144</v>
      </c>
      <c r="F123">
        <v>185297</v>
      </c>
      <c r="G123">
        <v>181744</v>
      </c>
      <c r="H123" s="24">
        <v>98.08</v>
      </c>
      <c r="I123">
        <v>3553</v>
      </c>
      <c r="J123">
        <v>1.917</v>
      </c>
      <c r="K123" t="str">
        <f t="shared" si="15"/>
        <v>appyear</v>
      </c>
      <c r="P123" t="s">
        <v>1099</v>
      </c>
      <c r="Q123">
        <v>224852</v>
      </c>
      <c r="R123" s="14">
        <v>2</v>
      </c>
      <c r="S123" s="29">
        <v>8.8999999999999995E-4</v>
      </c>
      <c r="T123">
        <v>224850</v>
      </c>
      <c r="U123">
        <v>100</v>
      </c>
      <c r="W123" t="str">
        <f t="shared" si="20"/>
        <v>source_notices</v>
      </c>
      <c r="X123">
        <f t="shared" si="20"/>
        <v>185297</v>
      </c>
      <c r="Y123">
        <f t="shared" si="20"/>
        <v>14</v>
      </c>
      <c r="Z123" s="10">
        <f t="shared" si="20"/>
        <v>7.6E-3</v>
      </c>
      <c r="AA123">
        <f t="shared" si="20"/>
        <v>185283</v>
      </c>
      <c r="AB123">
        <f t="shared" si="20"/>
        <v>99.99</v>
      </c>
      <c r="AD123" t="str">
        <f t="shared" si="22"/>
        <v>source_notices</v>
      </c>
      <c r="AE123">
        <f t="shared" si="22"/>
        <v>224852</v>
      </c>
      <c r="AF123">
        <f t="shared" si="22"/>
        <v>2</v>
      </c>
      <c r="AG123" s="10">
        <f t="shared" si="22"/>
        <v>8.8999999999999995E-4</v>
      </c>
      <c r="AH123">
        <f t="shared" si="22"/>
        <v>224850</v>
      </c>
      <c r="AI123">
        <f t="shared" si="22"/>
        <v>100</v>
      </c>
      <c r="AK123" t="str">
        <f t="shared" si="18"/>
        <v>source_notices</v>
      </c>
      <c r="AL123">
        <f t="shared" si="18"/>
        <v>224852</v>
      </c>
      <c r="AM123">
        <f t="shared" si="18"/>
        <v>2</v>
      </c>
      <c r="AN123" s="10">
        <f t="shared" si="18"/>
        <v>8.8999999999999995E-4</v>
      </c>
      <c r="AO123">
        <f t="shared" si="18"/>
        <v>224850</v>
      </c>
      <c r="AP123">
        <f t="shared" si="18"/>
        <v>100</v>
      </c>
      <c r="AR123" t="s">
        <v>1099</v>
      </c>
      <c r="AS123">
        <v>224852</v>
      </c>
      <c r="AT123">
        <v>2</v>
      </c>
      <c r="AU123" s="16">
        <v>8.8999999999999995E-4</v>
      </c>
      <c r="AV123">
        <v>224850</v>
      </c>
      <c r="AW123">
        <v>100</v>
      </c>
      <c r="AY123" t="s">
        <v>1099</v>
      </c>
      <c r="AZ123">
        <v>224852</v>
      </c>
      <c r="BA123">
        <v>2</v>
      </c>
      <c r="BB123" s="16">
        <v>8.8999999999999995E-4</v>
      </c>
      <c r="BC123">
        <v>224850</v>
      </c>
      <c r="BD123">
        <v>100</v>
      </c>
    </row>
    <row r="124" spans="1:56" x14ac:dyDescent="0.3">
      <c r="A124" t="s">
        <v>1147</v>
      </c>
      <c r="B124" t="s">
        <v>92</v>
      </c>
      <c r="C124" t="s">
        <v>49</v>
      </c>
      <c r="D124" t="s">
        <v>1147</v>
      </c>
      <c r="E124" t="s">
        <v>1145</v>
      </c>
      <c r="F124">
        <v>185297</v>
      </c>
      <c r="G124">
        <v>181744</v>
      </c>
      <c r="H124" s="24">
        <v>98.08</v>
      </c>
      <c r="I124">
        <v>3553</v>
      </c>
      <c r="J124">
        <v>1.917</v>
      </c>
      <c r="K124" t="str">
        <f t="shared" si="15"/>
        <v>start_month</v>
      </c>
      <c r="O124" t="s">
        <v>1411</v>
      </c>
      <c r="P124" s="32" t="s">
        <v>168</v>
      </c>
      <c r="Q124" s="32">
        <v>224852</v>
      </c>
      <c r="R124" s="32">
        <v>224852</v>
      </c>
      <c r="S124" s="33">
        <v>100</v>
      </c>
      <c r="T124" s="32">
        <v>0</v>
      </c>
      <c r="U124" s="32">
        <v>0</v>
      </c>
      <c r="V124" t="s">
        <v>1399</v>
      </c>
      <c r="W124" t="str">
        <f t="shared" si="20"/>
        <v>pr_apyear</v>
      </c>
      <c r="X124">
        <f t="shared" si="20"/>
        <v>185297</v>
      </c>
      <c r="Y124">
        <f t="shared" si="20"/>
        <v>3627</v>
      </c>
      <c r="Z124" s="10">
        <f t="shared" si="20"/>
        <v>1.9570000000000001</v>
      </c>
      <c r="AA124">
        <f t="shared" si="20"/>
        <v>181670</v>
      </c>
      <c r="AB124">
        <f t="shared" si="20"/>
        <v>98.04</v>
      </c>
      <c r="AD124" s="30" t="str">
        <f t="shared" ref="AD124:AI133" si="23">VLOOKUP($P124,$AR$4:$AW$257,AD$3,FALSE)</f>
        <v>pr_apyear</v>
      </c>
      <c r="AE124" s="30">
        <f t="shared" si="23"/>
        <v>224852</v>
      </c>
      <c r="AF124" s="30">
        <f t="shared" si="23"/>
        <v>22752</v>
      </c>
      <c r="AG124" s="31">
        <f t="shared" si="23"/>
        <v>10.119999999999999</v>
      </c>
      <c r="AH124" s="30">
        <f t="shared" si="23"/>
        <v>202100</v>
      </c>
      <c r="AI124" s="30">
        <f t="shared" si="23"/>
        <v>89.88</v>
      </c>
      <c r="AK124" t="str">
        <f t="shared" ref="AK124:AP155" si="24">VLOOKUP($P124,$AY$4:$BD$259,AK$3,FALSE)</f>
        <v>pr_apyear</v>
      </c>
      <c r="AL124">
        <f t="shared" si="24"/>
        <v>224852</v>
      </c>
      <c r="AM124">
        <f t="shared" si="24"/>
        <v>22752</v>
      </c>
      <c r="AN124" s="10">
        <f t="shared" si="24"/>
        <v>10.119999999999999</v>
      </c>
      <c r="AO124">
        <f t="shared" si="24"/>
        <v>202100</v>
      </c>
      <c r="AP124">
        <f t="shared" si="24"/>
        <v>89.88</v>
      </c>
      <c r="AR124" t="s">
        <v>168</v>
      </c>
      <c r="AS124">
        <v>224852</v>
      </c>
      <c r="AT124">
        <v>22752</v>
      </c>
      <c r="AU124">
        <v>10.119999999999999</v>
      </c>
      <c r="AV124">
        <v>202100</v>
      </c>
      <c r="AW124">
        <v>89.88</v>
      </c>
      <c r="AY124" t="s">
        <v>168</v>
      </c>
      <c r="AZ124">
        <v>224852</v>
      </c>
      <c r="BA124">
        <v>22752</v>
      </c>
      <c r="BB124">
        <v>10.119999999999999</v>
      </c>
      <c r="BC124">
        <v>202100</v>
      </c>
      <c r="BD124">
        <v>89.88</v>
      </c>
    </row>
    <row r="125" spans="1:56" x14ac:dyDescent="0.3">
      <c r="A125" t="s">
        <v>1148</v>
      </c>
      <c r="B125" t="s">
        <v>92</v>
      </c>
      <c r="C125" t="s">
        <v>49</v>
      </c>
      <c r="D125" t="s">
        <v>1148</v>
      </c>
      <c r="E125" t="s">
        <v>1147</v>
      </c>
      <c r="F125">
        <v>185297</v>
      </c>
      <c r="G125">
        <v>181744</v>
      </c>
      <c r="H125" s="24">
        <v>98.08</v>
      </c>
      <c r="I125">
        <v>3553</v>
      </c>
      <c r="J125">
        <v>1.917</v>
      </c>
      <c r="K125" t="str">
        <f t="shared" si="15"/>
        <v>targetconc2</v>
      </c>
      <c r="P125" s="30" t="s">
        <v>1101</v>
      </c>
      <c r="Q125" s="30">
        <v>224852</v>
      </c>
      <c r="R125" s="30">
        <v>22752</v>
      </c>
      <c r="S125" s="31">
        <v>10.119999999999999</v>
      </c>
      <c r="T125" s="30">
        <v>202100</v>
      </c>
      <c r="U125" s="30">
        <v>89.88</v>
      </c>
      <c r="V125" t="s">
        <v>1400</v>
      </c>
      <c r="W125" t="str">
        <f t="shared" si="20"/>
        <v>pr_filter_apy</v>
      </c>
      <c r="X125">
        <f t="shared" si="20"/>
        <v>185297</v>
      </c>
      <c r="Y125">
        <f t="shared" si="20"/>
        <v>3627</v>
      </c>
      <c r="Z125" s="10">
        <f t="shared" si="20"/>
        <v>1.9570000000000001</v>
      </c>
      <c r="AA125">
        <f t="shared" si="20"/>
        <v>181670</v>
      </c>
      <c r="AB125">
        <f t="shared" si="20"/>
        <v>98.04</v>
      </c>
      <c r="AD125" s="30" t="str">
        <f t="shared" si="23"/>
        <v>pr_filter_apy</v>
      </c>
      <c r="AE125" s="30">
        <f t="shared" si="23"/>
        <v>224852</v>
      </c>
      <c r="AF125" s="30">
        <f t="shared" si="23"/>
        <v>22752</v>
      </c>
      <c r="AG125" s="31">
        <f t="shared" si="23"/>
        <v>10.119999999999999</v>
      </c>
      <c r="AH125" s="30">
        <f t="shared" si="23"/>
        <v>202100</v>
      </c>
      <c r="AI125" s="30">
        <f t="shared" si="23"/>
        <v>89.88</v>
      </c>
      <c r="AK125" t="str">
        <f t="shared" si="24"/>
        <v>pr_filter_apy</v>
      </c>
      <c r="AL125">
        <f t="shared" si="24"/>
        <v>224852</v>
      </c>
      <c r="AM125">
        <f t="shared" si="24"/>
        <v>22752</v>
      </c>
      <c r="AN125" s="10">
        <f t="shared" si="24"/>
        <v>10.119999999999999</v>
      </c>
      <c r="AO125">
        <f t="shared" si="24"/>
        <v>202100</v>
      </c>
      <c r="AP125">
        <f t="shared" si="24"/>
        <v>89.88</v>
      </c>
      <c r="AR125" t="s">
        <v>1101</v>
      </c>
      <c r="AS125">
        <v>224852</v>
      </c>
      <c r="AT125">
        <v>22752</v>
      </c>
      <c r="AU125">
        <v>10.119999999999999</v>
      </c>
      <c r="AV125">
        <v>202100</v>
      </c>
      <c r="AW125">
        <v>89.88</v>
      </c>
      <c r="AY125" t="s">
        <v>1101</v>
      </c>
      <c r="AZ125">
        <v>224852</v>
      </c>
      <c r="BA125">
        <v>22752</v>
      </c>
      <c r="BB125">
        <v>10.119999999999999</v>
      </c>
      <c r="BC125">
        <v>202100</v>
      </c>
      <c r="BD125">
        <v>89.88</v>
      </c>
    </row>
    <row r="126" spans="1:56" x14ac:dyDescent="0.3">
      <c r="A126" t="s">
        <v>1149</v>
      </c>
      <c r="B126" t="s">
        <v>92</v>
      </c>
      <c r="C126" t="s">
        <v>49</v>
      </c>
      <c r="D126" t="s">
        <v>1149</v>
      </c>
      <c r="E126" t="s">
        <v>1148</v>
      </c>
      <c r="F126">
        <v>185297</v>
      </c>
      <c r="G126">
        <v>181744</v>
      </c>
      <c r="H126" s="24">
        <v>98.08</v>
      </c>
      <c r="I126">
        <v>3553</v>
      </c>
      <c r="J126">
        <v>1.917</v>
      </c>
      <c r="K126" t="str">
        <f t="shared" si="15"/>
        <v>capture</v>
      </c>
      <c r="P126" s="30" t="s">
        <v>1347</v>
      </c>
      <c r="Q126" s="30">
        <v>224852</v>
      </c>
      <c r="R126" s="30">
        <v>29737</v>
      </c>
      <c r="S126" s="31">
        <v>13.23</v>
      </c>
      <c r="T126" s="30">
        <v>195115</v>
      </c>
      <c r="U126" s="30">
        <v>86.77</v>
      </c>
      <c r="W126" t="str">
        <f t="shared" si="20"/>
        <v>pr_borrower_name</v>
      </c>
      <c r="X126">
        <f t="shared" si="20"/>
        <v>185297</v>
      </c>
      <c r="Y126">
        <f t="shared" si="20"/>
        <v>8235</v>
      </c>
      <c r="Z126" s="10">
        <f t="shared" si="20"/>
        <v>4.444</v>
      </c>
      <c r="AA126">
        <f t="shared" si="20"/>
        <v>177062</v>
      </c>
      <c r="AB126">
        <f t="shared" si="20"/>
        <v>95.56</v>
      </c>
      <c r="AD126" s="30" t="str">
        <f t="shared" si="23"/>
        <v>pr_borrower_name</v>
      </c>
      <c r="AE126" s="30">
        <f t="shared" si="23"/>
        <v>224852</v>
      </c>
      <c r="AF126" s="30">
        <f t="shared" si="23"/>
        <v>29737</v>
      </c>
      <c r="AG126" s="31">
        <f t="shared" si="23"/>
        <v>13.23</v>
      </c>
      <c r="AH126" s="30">
        <f t="shared" si="23"/>
        <v>195115</v>
      </c>
      <c r="AI126" s="30">
        <f t="shared" si="23"/>
        <v>86.77</v>
      </c>
      <c r="AK126" t="str">
        <f t="shared" si="24"/>
        <v>pr_borrower_name</v>
      </c>
      <c r="AL126">
        <f t="shared" si="24"/>
        <v>224852</v>
      </c>
      <c r="AM126">
        <f t="shared" si="24"/>
        <v>29737</v>
      </c>
      <c r="AN126" s="10">
        <f t="shared" si="24"/>
        <v>13.23</v>
      </c>
      <c r="AO126">
        <f t="shared" si="24"/>
        <v>195115</v>
      </c>
      <c r="AP126">
        <f t="shared" si="24"/>
        <v>86.77</v>
      </c>
      <c r="AR126" t="s">
        <v>1347</v>
      </c>
      <c r="AS126">
        <v>224852</v>
      </c>
      <c r="AT126">
        <v>29737</v>
      </c>
      <c r="AU126">
        <v>13.23</v>
      </c>
      <c r="AV126">
        <v>195115</v>
      </c>
      <c r="AW126">
        <v>86.77</v>
      </c>
      <c r="AY126" t="s">
        <v>1347</v>
      </c>
      <c r="AZ126">
        <v>224852</v>
      </c>
      <c r="BA126">
        <v>29737</v>
      </c>
      <c r="BB126">
        <v>13.23</v>
      </c>
      <c r="BC126">
        <v>195115</v>
      </c>
      <c r="BD126">
        <v>86.77</v>
      </c>
    </row>
    <row r="127" spans="1:56" x14ac:dyDescent="0.3">
      <c r="A127" t="s">
        <v>1150</v>
      </c>
      <c r="B127" t="s">
        <v>92</v>
      </c>
      <c r="C127" t="s">
        <v>49</v>
      </c>
      <c r="D127" t="s">
        <v>1150</v>
      </c>
      <c r="E127" t="s">
        <v>1149</v>
      </c>
      <c r="F127">
        <v>185297</v>
      </c>
      <c r="G127">
        <v>181744</v>
      </c>
      <c r="H127" s="24">
        <v>98.08</v>
      </c>
      <c r="I127">
        <v>3553</v>
      </c>
      <c r="J127">
        <v>1.917</v>
      </c>
      <c r="K127" t="str">
        <f t="shared" si="15"/>
        <v>capturenofin</v>
      </c>
      <c r="P127" s="30" t="s">
        <v>143</v>
      </c>
      <c r="Q127" s="30">
        <v>224852</v>
      </c>
      <c r="R127" s="30">
        <v>22752</v>
      </c>
      <c r="S127" s="31">
        <v>10.119999999999999</v>
      </c>
      <c r="T127" s="30">
        <v>202100</v>
      </c>
      <c r="U127" s="30">
        <v>89.88</v>
      </c>
      <c r="W127" t="str">
        <f t="shared" si="20"/>
        <v>pr_country</v>
      </c>
      <c r="X127">
        <f t="shared" si="20"/>
        <v>185297</v>
      </c>
      <c r="Y127">
        <f t="shared" si="20"/>
        <v>3627</v>
      </c>
      <c r="Z127" s="10">
        <f t="shared" si="20"/>
        <v>1.9570000000000001</v>
      </c>
      <c r="AA127">
        <f t="shared" si="20"/>
        <v>181670</v>
      </c>
      <c r="AB127">
        <f t="shared" si="20"/>
        <v>98.04</v>
      </c>
      <c r="AD127" s="30" t="str">
        <f t="shared" si="23"/>
        <v>pr_country</v>
      </c>
      <c r="AE127" s="30">
        <f t="shared" si="23"/>
        <v>224852</v>
      </c>
      <c r="AF127" s="30">
        <f t="shared" si="23"/>
        <v>22752</v>
      </c>
      <c r="AG127" s="31">
        <f t="shared" si="23"/>
        <v>10.119999999999999</v>
      </c>
      <c r="AH127" s="30">
        <f t="shared" si="23"/>
        <v>202100</v>
      </c>
      <c r="AI127" s="30">
        <f t="shared" si="23"/>
        <v>89.88</v>
      </c>
      <c r="AK127" t="str">
        <f t="shared" si="24"/>
        <v>pr_country</v>
      </c>
      <c r="AL127">
        <f t="shared" si="24"/>
        <v>224852</v>
      </c>
      <c r="AM127">
        <f t="shared" si="24"/>
        <v>22752</v>
      </c>
      <c r="AN127" s="10">
        <f t="shared" si="24"/>
        <v>10.119999999999999</v>
      </c>
      <c r="AO127">
        <f t="shared" si="24"/>
        <v>202100</v>
      </c>
      <c r="AP127">
        <f t="shared" si="24"/>
        <v>89.88</v>
      </c>
      <c r="AR127" t="s">
        <v>143</v>
      </c>
      <c r="AS127">
        <v>224852</v>
      </c>
      <c r="AT127">
        <v>22752</v>
      </c>
      <c r="AU127">
        <v>10.119999999999999</v>
      </c>
      <c r="AV127">
        <v>202100</v>
      </c>
      <c r="AW127">
        <v>89.88</v>
      </c>
      <c r="AY127" t="s">
        <v>143</v>
      </c>
      <c r="AZ127">
        <v>224852</v>
      </c>
      <c r="BA127">
        <v>22752</v>
      </c>
      <c r="BB127">
        <v>10.119999999999999</v>
      </c>
      <c r="BC127">
        <v>202100</v>
      </c>
      <c r="BD127">
        <v>89.88</v>
      </c>
    </row>
    <row r="128" spans="1:56" x14ac:dyDescent="0.3">
      <c r="A128" t="s">
        <v>1151</v>
      </c>
      <c r="B128" t="s">
        <v>92</v>
      </c>
      <c r="C128" t="s">
        <v>49</v>
      </c>
      <c r="D128" t="s">
        <v>1151</v>
      </c>
      <c r="E128" t="s">
        <v>1150</v>
      </c>
      <c r="F128">
        <v>185297</v>
      </c>
      <c r="G128">
        <v>181744</v>
      </c>
      <c r="H128" s="24">
        <v>98.08</v>
      </c>
      <c r="I128">
        <v>3553</v>
      </c>
      <c r="J128">
        <v>1.917</v>
      </c>
      <c r="K128" t="str">
        <f t="shared" si="15"/>
        <v>capturenoproc</v>
      </c>
      <c r="P128" s="30" t="s">
        <v>147</v>
      </c>
      <c r="Q128" s="30">
        <v>224852</v>
      </c>
      <c r="R128" s="30">
        <v>182953</v>
      </c>
      <c r="S128" s="31">
        <v>81.37</v>
      </c>
      <c r="T128" s="30">
        <v>41899</v>
      </c>
      <c r="U128" s="30">
        <v>18.63</v>
      </c>
      <c r="W128" t="str">
        <f t="shared" si="20"/>
        <v>pr_description</v>
      </c>
      <c r="X128">
        <f t="shared" si="20"/>
        <v>185297</v>
      </c>
      <c r="Y128">
        <f t="shared" si="20"/>
        <v>159331</v>
      </c>
      <c r="Z128" s="10">
        <f t="shared" si="20"/>
        <v>85.99</v>
      </c>
      <c r="AA128">
        <f t="shared" si="20"/>
        <v>25966</v>
      </c>
      <c r="AB128">
        <f t="shared" si="20"/>
        <v>14.01</v>
      </c>
      <c r="AD128" s="30" t="str">
        <f t="shared" si="23"/>
        <v>pr_description</v>
      </c>
      <c r="AE128" s="30">
        <f t="shared" si="23"/>
        <v>224852</v>
      </c>
      <c r="AF128" s="30">
        <f t="shared" si="23"/>
        <v>182953</v>
      </c>
      <c r="AG128" s="31">
        <f t="shared" si="23"/>
        <v>81.37</v>
      </c>
      <c r="AH128" s="30">
        <f t="shared" si="23"/>
        <v>41899</v>
      </c>
      <c r="AI128" s="30">
        <f t="shared" si="23"/>
        <v>18.63</v>
      </c>
      <c r="AK128" t="str">
        <f t="shared" si="24"/>
        <v>pr_description</v>
      </c>
      <c r="AL128">
        <f t="shared" si="24"/>
        <v>224852</v>
      </c>
      <c r="AM128">
        <f t="shared" si="24"/>
        <v>182953</v>
      </c>
      <c r="AN128" s="10">
        <f t="shared" si="24"/>
        <v>81.37</v>
      </c>
      <c r="AO128">
        <f t="shared" si="24"/>
        <v>41899</v>
      </c>
      <c r="AP128">
        <f t="shared" si="24"/>
        <v>18.63</v>
      </c>
      <c r="AR128" t="s">
        <v>147</v>
      </c>
      <c r="AS128">
        <v>224852</v>
      </c>
      <c r="AT128">
        <v>182953</v>
      </c>
      <c r="AU128">
        <v>81.37</v>
      </c>
      <c r="AV128">
        <v>41899</v>
      </c>
      <c r="AW128">
        <v>18.63</v>
      </c>
      <c r="AY128" t="s">
        <v>147</v>
      </c>
      <c r="AZ128">
        <v>224852</v>
      </c>
      <c r="BA128">
        <v>182953</v>
      </c>
      <c r="BB128">
        <v>81.37</v>
      </c>
      <c r="BC128">
        <v>41899</v>
      </c>
      <c r="BD128">
        <v>18.63</v>
      </c>
    </row>
    <row r="129" spans="1:56" x14ac:dyDescent="0.3">
      <c r="A129" t="s">
        <v>1152</v>
      </c>
      <c r="B129" t="s">
        <v>92</v>
      </c>
      <c r="C129" t="s">
        <v>49</v>
      </c>
      <c r="D129" t="s">
        <v>1152</v>
      </c>
      <c r="E129" t="s">
        <v>1151</v>
      </c>
      <c r="F129">
        <v>185297</v>
      </c>
      <c r="G129">
        <v>181744</v>
      </c>
      <c r="H129" s="24">
        <v>98.08</v>
      </c>
      <c r="I129">
        <v>3553</v>
      </c>
      <c r="J129">
        <v>1.917</v>
      </c>
      <c r="K129" t="str">
        <f t="shared" si="15"/>
        <v>capturenoaudit</v>
      </c>
      <c r="P129" s="30" t="s">
        <v>235</v>
      </c>
      <c r="Q129" s="30">
        <v>224852</v>
      </c>
      <c r="R129" s="30">
        <v>22762</v>
      </c>
      <c r="S129" s="31">
        <v>10.119999999999999</v>
      </c>
      <c r="T129" s="30">
        <v>202090</v>
      </c>
      <c r="U129" s="30">
        <v>89.88</v>
      </c>
      <c r="W129" t="str">
        <f t="shared" si="20"/>
        <v>pr_donorfinancing_original</v>
      </c>
      <c r="X129">
        <f t="shared" si="20"/>
        <v>185297</v>
      </c>
      <c r="Y129">
        <f t="shared" si="20"/>
        <v>3627</v>
      </c>
      <c r="Z129" s="10">
        <f t="shared" si="20"/>
        <v>1.9570000000000001</v>
      </c>
      <c r="AA129">
        <f t="shared" si="20"/>
        <v>181670</v>
      </c>
      <c r="AB129">
        <f t="shared" si="20"/>
        <v>98.04</v>
      </c>
      <c r="AD129" s="30" t="str">
        <f t="shared" si="23"/>
        <v>pr_donorfinancing_original</v>
      </c>
      <c r="AE129" s="30">
        <f t="shared" si="23"/>
        <v>224852</v>
      </c>
      <c r="AF129" s="30">
        <f t="shared" si="23"/>
        <v>22762</v>
      </c>
      <c r="AG129" s="31">
        <f t="shared" si="23"/>
        <v>10.119999999999999</v>
      </c>
      <c r="AH129" s="30">
        <f t="shared" si="23"/>
        <v>202090</v>
      </c>
      <c r="AI129" s="30">
        <f t="shared" si="23"/>
        <v>89.88</v>
      </c>
      <c r="AK129" t="str">
        <f t="shared" si="24"/>
        <v>pr_donorfinancing_original</v>
      </c>
      <c r="AL129">
        <f t="shared" si="24"/>
        <v>224852</v>
      </c>
      <c r="AM129">
        <f t="shared" si="24"/>
        <v>22762</v>
      </c>
      <c r="AN129" s="10">
        <f t="shared" si="24"/>
        <v>10.119999999999999</v>
      </c>
      <c r="AO129">
        <f t="shared" si="24"/>
        <v>202090</v>
      </c>
      <c r="AP129">
        <f t="shared" si="24"/>
        <v>89.88</v>
      </c>
      <c r="AR129" t="s">
        <v>235</v>
      </c>
      <c r="AS129">
        <v>224852</v>
      </c>
      <c r="AT129">
        <v>22762</v>
      </c>
      <c r="AU129">
        <v>10.119999999999999</v>
      </c>
      <c r="AV129">
        <v>202090</v>
      </c>
      <c r="AW129">
        <v>89.88</v>
      </c>
      <c r="AY129" t="s">
        <v>235</v>
      </c>
      <c r="AZ129">
        <v>224852</v>
      </c>
      <c r="BA129">
        <v>22762</v>
      </c>
      <c r="BB129">
        <v>10.119999999999999</v>
      </c>
      <c r="BC129">
        <v>202090</v>
      </c>
      <c r="BD129">
        <v>89.88</v>
      </c>
    </row>
    <row r="130" spans="1:56" x14ac:dyDescent="0.3">
      <c r="A130" t="s">
        <v>1153</v>
      </c>
      <c r="B130" t="s">
        <v>92</v>
      </c>
      <c r="C130" t="s">
        <v>49</v>
      </c>
      <c r="D130" t="s">
        <v>1153</v>
      </c>
      <c r="E130" t="s">
        <v>1152</v>
      </c>
      <c r="F130">
        <v>185297</v>
      </c>
      <c r="G130">
        <v>181744</v>
      </c>
      <c r="H130" s="24">
        <v>98.08</v>
      </c>
      <c r="I130">
        <v>3553</v>
      </c>
      <c r="J130">
        <v>1.917</v>
      </c>
      <c r="K130" t="str">
        <f t="shared" si="15"/>
        <v>capturenopol</v>
      </c>
      <c r="P130" s="30" t="s">
        <v>1107</v>
      </c>
      <c r="Q130" s="30">
        <v>224852</v>
      </c>
      <c r="R130" s="30">
        <v>26341</v>
      </c>
      <c r="S130" s="31">
        <v>11.71</v>
      </c>
      <c r="T130" s="30">
        <v>198511</v>
      </c>
      <c r="U130" s="30">
        <v>88.29</v>
      </c>
      <c r="W130" t="str">
        <f t="shared" si="20"/>
        <v>pr_envcat</v>
      </c>
      <c r="X130">
        <f t="shared" si="20"/>
        <v>185297</v>
      </c>
      <c r="Y130">
        <f t="shared" si="20"/>
        <v>25882</v>
      </c>
      <c r="Z130" s="10">
        <f t="shared" si="20"/>
        <v>13.97</v>
      </c>
      <c r="AA130">
        <f t="shared" si="20"/>
        <v>159415</v>
      </c>
      <c r="AB130">
        <f t="shared" si="20"/>
        <v>86.03</v>
      </c>
      <c r="AD130" s="30" t="str">
        <f t="shared" si="23"/>
        <v>pr_envcat</v>
      </c>
      <c r="AE130" s="30">
        <f t="shared" si="23"/>
        <v>224852</v>
      </c>
      <c r="AF130" s="30">
        <f t="shared" si="23"/>
        <v>26341</v>
      </c>
      <c r="AG130" s="31">
        <f t="shared" si="23"/>
        <v>11.71</v>
      </c>
      <c r="AH130" s="30">
        <f t="shared" si="23"/>
        <v>198511</v>
      </c>
      <c r="AI130" s="30">
        <f t="shared" si="23"/>
        <v>88.29</v>
      </c>
      <c r="AK130" t="str">
        <f t="shared" si="24"/>
        <v>pr_envcat</v>
      </c>
      <c r="AL130">
        <f t="shared" si="24"/>
        <v>224852</v>
      </c>
      <c r="AM130">
        <f t="shared" si="24"/>
        <v>26341</v>
      </c>
      <c r="AN130" s="10">
        <f t="shared" si="24"/>
        <v>11.71</v>
      </c>
      <c r="AO130">
        <f t="shared" si="24"/>
        <v>198511</v>
      </c>
      <c r="AP130">
        <f t="shared" si="24"/>
        <v>88.29</v>
      </c>
      <c r="AR130" t="s">
        <v>1107</v>
      </c>
      <c r="AS130">
        <v>224852</v>
      </c>
      <c r="AT130">
        <v>26341</v>
      </c>
      <c r="AU130">
        <v>11.71</v>
      </c>
      <c r="AV130">
        <v>198511</v>
      </c>
      <c r="AW130">
        <v>88.29</v>
      </c>
      <c r="AY130" t="s">
        <v>1107</v>
      </c>
      <c r="AZ130">
        <v>224852</v>
      </c>
      <c r="BA130">
        <v>26341</v>
      </c>
      <c r="BB130">
        <v>11.71</v>
      </c>
      <c r="BC130">
        <v>198511</v>
      </c>
      <c r="BD130">
        <v>88.29</v>
      </c>
    </row>
    <row r="131" spans="1:56" x14ac:dyDescent="0.3">
      <c r="A131" t="s">
        <v>1154</v>
      </c>
      <c r="B131" t="s">
        <v>61</v>
      </c>
      <c r="C131" t="s">
        <v>62</v>
      </c>
      <c r="D131" t="s">
        <v>1155</v>
      </c>
      <c r="E131" t="s">
        <v>1153</v>
      </c>
      <c r="F131">
        <v>185297</v>
      </c>
      <c r="G131">
        <v>181744</v>
      </c>
      <c r="H131" s="24">
        <v>98.08</v>
      </c>
      <c r="I131">
        <v>3553</v>
      </c>
      <c r="J131">
        <v>1.917</v>
      </c>
      <c r="K131" t="str">
        <f t="shared" si="15"/>
        <v>capturenooth</v>
      </c>
      <c r="P131" s="30" t="s">
        <v>236</v>
      </c>
      <c r="Q131" s="30">
        <v>224852</v>
      </c>
      <c r="R131" s="30">
        <v>22756</v>
      </c>
      <c r="S131" s="31">
        <v>10.119999999999999</v>
      </c>
      <c r="T131" s="30">
        <v>202096</v>
      </c>
      <c r="U131" s="30">
        <v>89.88</v>
      </c>
      <c r="W131" t="str">
        <f t="shared" si="20"/>
        <v>pr_finalcosts_original</v>
      </c>
      <c r="X131">
        <f t="shared" si="20"/>
        <v>185297</v>
      </c>
      <c r="Y131">
        <f t="shared" si="20"/>
        <v>3627</v>
      </c>
      <c r="Z131" s="10">
        <f t="shared" si="20"/>
        <v>1.9570000000000001</v>
      </c>
      <c r="AA131">
        <f t="shared" si="20"/>
        <v>181670</v>
      </c>
      <c r="AB131">
        <f t="shared" si="20"/>
        <v>98.04</v>
      </c>
      <c r="AD131" s="30" t="str">
        <f t="shared" si="23"/>
        <v>pr_finalcosts_original</v>
      </c>
      <c r="AE131" s="30">
        <f t="shared" si="23"/>
        <v>224852</v>
      </c>
      <c r="AF131" s="30">
        <f t="shared" si="23"/>
        <v>22756</v>
      </c>
      <c r="AG131" s="31">
        <f t="shared" si="23"/>
        <v>10.119999999999999</v>
      </c>
      <c r="AH131" s="30">
        <f t="shared" si="23"/>
        <v>202096</v>
      </c>
      <c r="AI131" s="30">
        <f t="shared" si="23"/>
        <v>89.88</v>
      </c>
      <c r="AK131" t="str">
        <f t="shared" si="24"/>
        <v>pr_finalcosts_original</v>
      </c>
      <c r="AL131">
        <f t="shared" si="24"/>
        <v>224852</v>
      </c>
      <c r="AM131">
        <f t="shared" si="24"/>
        <v>22756</v>
      </c>
      <c r="AN131" s="10">
        <f t="shared" si="24"/>
        <v>10.119999999999999</v>
      </c>
      <c r="AO131">
        <f t="shared" si="24"/>
        <v>202096</v>
      </c>
      <c r="AP131">
        <f t="shared" si="24"/>
        <v>89.88</v>
      </c>
      <c r="AR131" t="s">
        <v>236</v>
      </c>
      <c r="AS131">
        <v>224852</v>
      </c>
      <c r="AT131">
        <v>22756</v>
      </c>
      <c r="AU131">
        <v>10.119999999999999</v>
      </c>
      <c r="AV131">
        <v>202096</v>
      </c>
      <c r="AW131">
        <v>89.88</v>
      </c>
      <c r="AY131" t="s">
        <v>236</v>
      </c>
      <c r="AZ131">
        <v>224852</v>
      </c>
      <c r="BA131">
        <v>22756</v>
      </c>
      <c r="BB131">
        <v>10.119999999999999</v>
      </c>
      <c r="BC131">
        <v>202096</v>
      </c>
      <c r="BD131">
        <v>89.88</v>
      </c>
    </row>
    <row r="132" spans="1:56" x14ac:dyDescent="0.3">
      <c r="A132" t="s">
        <v>1156</v>
      </c>
      <c r="B132" t="s">
        <v>59</v>
      </c>
      <c r="C132" t="s">
        <v>29</v>
      </c>
      <c r="D132" t="s">
        <v>1157</v>
      </c>
      <c r="E132" t="s">
        <v>1376</v>
      </c>
      <c r="F132">
        <v>185297</v>
      </c>
      <c r="G132">
        <v>164955</v>
      </c>
      <c r="H132" s="24">
        <v>89.02</v>
      </c>
      <c r="I132">
        <v>20342</v>
      </c>
      <c r="J132">
        <v>10.98</v>
      </c>
      <c r="K132" t="str">
        <f t="shared" si="15"/>
        <v>pr_grant_original</v>
      </c>
      <c r="P132" s="30" t="s">
        <v>1348</v>
      </c>
      <c r="Q132" s="30">
        <v>224852</v>
      </c>
      <c r="R132" s="30">
        <v>24202</v>
      </c>
      <c r="S132" s="31">
        <v>10.76</v>
      </c>
      <c r="T132" s="30">
        <v>200650</v>
      </c>
      <c r="U132" s="30">
        <v>89.24</v>
      </c>
      <c r="W132" t="str">
        <f t="shared" si="20"/>
        <v>pr_financing1_original</v>
      </c>
      <c r="X132">
        <f t="shared" si="20"/>
        <v>185297</v>
      </c>
      <c r="Y132">
        <f t="shared" si="20"/>
        <v>4801</v>
      </c>
      <c r="Z132" s="10">
        <f t="shared" si="20"/>
        <v>2.5910000000000002</v>
      </c>
      <c r="AA132">
        <f t="shared" si="20"/>
        <v>180496</v>
      </c>
      <c r="AB132">
        <f t="shared" si="20"/>
        <v>97.41</v>
      </c>
      <c r="AD132" s="30" t="str">
        <f t="shared" si="23"/>
        <v>pr_financing1_original</v>
      </c>
      <c r="AE132" s="30">
        <f t="shared" si="23"/>
        <v>224852</v>
      </c>
      <c r="AF132" s="30">
        <f t="shared" si="23"/>
        <v>24202</v>
      </c>
      <c r="AG132" s="31">
        <f t="shared" si="23"/>
        <v>10.76</v>
      </c>
      <c r="AH132" s="30">
        <f t="shared" si="23"/>
        <v>200650</v>
      </c>
      <c r="AI132" s="30">
        <f t="shared" si="23"/>
        <v>89.24</v>
      </c>
      <c r="AK132" t="str">
        <f t="shared" si="24"/>
        <v>pr_financing1_original</v>
      </c>
      <c r="AL132">
        <f t="shared" si="24"/>
        <v>224852</v>
      </c>
      <c r="AM132">
        <f t="shared" si="24"/>
        <v>24202</v>
      </c>
      <c r="AN132" s="10">
        <f t="shared" si="24"/>
        <v>10.76</v>
      </c>
      <c r="AO132">
        <f t="shared" si="24"/>
        <v>200650</v>
      </c>
      <c r="AP132">
        <f t="shared" si="24"/>
        <v>89.24</v>
      </c>
      <c r="AR132" t="s">
        <v>1348</v>
      </c>
      <c r="AS132">
        <v>224852</v>
      </c>
      <c r="AT132">
        <v>24202</v>
      </c>
      <c r="AU132">
        <v>10.76</v>
      </c>
      <c r="AV132">
        <v>200650</v>
      </c>
      <c r="AW132">
        <v>89.24</v>
      </c>
      <c r="AY132" t="s">
        <v>1348</v>
      </c>
      <c r="AZ132">
        <v>224852</v>
      </c>
      <c r="BA132">
        <v>24202</v>
      </c>
      <c r="BB132">
        <v>10.76</v>
      </c>
      <c r="BC132">
        <v>200650</v>
      </c>
      <c r="BD132">
        <v>89.24</v>
      </c>
    </row>
    <row r="133" spans="1:56" x14ac:dyDescent="0.3">
      <c r="A133" t="s">
        <v>1158</v>
      </c>
      <c r="B133" t="s">
        <v>92</v>
      </c>
      <c r="C133" t="s">
        <v>62</v>
      </c>
      <c r="D133" t="s">
        <v>1159</v>
      </c>
      <c r="E133" t="s">
        <v>1377</v>
      </c>
      <c r="F133">
        <v>185297</v>
      </c>
      <c r="G133">
        <v>164955</v>
      </c>
      <c r="H133" s="24">
        <v>89.02</v>
      </c>
      <c r="I133">
        <v>20342</v>
      </c>
      <c r="J133">
        <v>10.98</v>
      </c>
      <c r="K133" t="str">
        <f t="shared" ref="K133:K196" si="25">VLOOKUP(E133,$P$4:$P$255,1,FALSE)</f>
        <v>pr_grant_currency</v>
      </c>
      <c r="P133" s="30" t="s">
        <v>1349</v>
      </c>
      <c r="Q133" s="30">
        <v>224852</v>
      </c>
      <c r="R133" s="30">
        <v>86625</v>
      </c>
      <c r="S133" s="31">
        <v>38.53</v>
      </c>
      <c r="T133" s="30">
        <v>138227</v>
      </c>
      <c r="U133" s="30">
        <v>61.47</v>
      </c>
      <c r="W133" t="str">
        <f t="shared" si="20"/>
        <v>pr_financing2_original</v>
      </c>
      <c r="X133">
        <f t="shared" si="20"/>
        <v>185297</v>
      </c>
      <c r="Y133">
        <f t="shared" si="20"/>
        <v>53271</v>
      </c>
      <c r="Z133" s="10">
        <f t="shared" si="20"/>
        <v>28.75</v>
      </c>
      <c r="AA133">
        <f t="shared" si="20"/>
        <v>132026</v>
      </c>
      <c r="AB133">
        <f t="shared" si="20"/>
        <v>71.25</v>
      </c>
      <c r="AD133" s="30" t="str">
        <f t="shared" si="23"/>
        <v>pr_financing2_original</v>
      </c>
      <c r="AE133" s="30">
        <f t="shared" si="23"/>
        <v>224852</v>
      </c>
      <c r="AF133" s="30">
        <f t="shared" si="23"/>
        <v>86625</v>
      </c>
      <c r="AG133" s="31">
        <f t="shared" si="23"/>
        <v>38.53</v>
      </c>
      <c r="AH133" s="30">
        <f t="shared" si="23"/>
        <v>138227</v>
      </c>
      <c r="AI133" s="30">
        <f t="shared" si="23"/>
        <v>61.47</v>
      </c>
      <c r="AK133" t="str">
        <f t="shared" si="24"/>
        <v>pr_financing2_original</v>
      </c>
      <c r="AL133">
        <f t="shared" si="24"/>
        <v>224852</v>
      </c>
      <c r="AM133">
        <f t="shared" si="24"/>
        <v>86625</v>
      </c>
      <c r="AN133" s="10">
        <f t="shared" si="24"/>
        <v>38.53</v>
      </c>
      <c r="AO133">
        <f t="shared" si="24"/>
        <v>138227</v>
      </c>
      <c r="AP133">
        <f t="shared" si="24"/>
        <v>61.47</v>
      </c>
      <c r="AR133" t="s">
        <v>1349</v>
      </c>
      <c r="AS133">
        <v>224852</v>
      </c>
      <c r="AT133">
        <v>86625</v>
      </c>
      <c r="AU133">
        <v>38.53</v>
      </c>
      <c r="AV133">
        <v>138227</v>
      </c>
      <c r="AW133">
        <v>61.47</v>
      </c>
      <c r="AY133" t="s">
        <v>1349</v>
      </c>
      <c r="AZ133">
        <v>224852</v>
      </c>
      <c r="BA133">
        <v>86625</v>
      </c>
      <c r="BB133">
        <v>38.53</v>
      </c>
      <c r="BC133">
        <v>138227</v>
      </c>
      <c r="BD133">
        <v>61.47</v>
      </c>
    </row>
    <row r="134" spans="1:56" x14ac:dyDescent="0.3">
      <c r="A134" t="s">
        <v>1160</v>
      </c>
      <c r="B134" t="s">
        <v>154</v>
      </c>
      <c r="C134" t="s">
        <v>155</v>
      </c>
      <c r="D134" t="s">
        <v>1161</v>
      </c>
      <c r="E134" t="s">
        <v>1378</v>
      </c>
      <c r="F134">
        <v>185297</v>
      </c>
      <c r="G134">
        <v>3633</v>
      </c>
      <c r="H134" s="24">
        <v>1.9610000000000001</v>
      </c>
      <c r="I134">
        <v>181664</v>
      </c>
      <c r="J134">
        <v>98.04</v>
      </c>
      <c r="K134" t="str">
        <f t="shared" si="25"/>
        <v>pr_sector_weight1</v>
      </c>
      <c r="P134" s="30" t="s">
        <v>1350</v>
      </c>
      <c r="Q134" s="30">
        <v>224852</v>
      </c>
      <c r="R134" s="30">
        <v>165138</v>
      </c>
      <c r="S134" s="31">
        <v>73.44</v>
      </c>
      <c r="T134" s="30">
        <v>59714</v>
      </c>
      <c r="U134" s="30">
        <v>26.56</v>
      </c>
      <c r="W134" t="str">
        <f t="shared" si="20"/>
        <v>pr_financing3_original</v>
      </c>
      <c r="X134">
        <f t="shared" si="20"/>
        <v>185297</v>
      </c>
      <c r="Y134">
        <f t="shared" si="20"/>
        <v>126936</v>
      </c>
      <c r="Z134" s="10">
        <f t="shared" si="20"/>
        <v>68.5</v>
      </c>
      <c r="AA134">
        <f t="shared" si="20"/>
        <v>58361</v>
      </c>
      <c r="AB134">
        <f t="shared" si="20"/>
        <v>31.5</v>
      </c>
      <c r="AD134" s="30" t="str">
        <f t="shared" ref="AD134:AI143" si="26">VLOOKUP($P134,$AR$4:$AW$257,AD$3,FALSE)</f>
        <v>pr_financing3_original</v>
      </c>
      <c r="AE134" s="30">
        <f t="shared" si="26"/>
        <v>224852</v>
      </c>
      <c r="AF134" s="30">
        <f t="shared" si="26"/>
        <v>165138</v>
      </c>
      <c r="AG134" s="31">
        <f t="shared" si="26"/>
        <v>73.44</v>
      </c>
      <c r="AH134" s="30">
        <f t="shared" si="26"/>
        <v>59714</v>
      </c>
      <c r="AI134" s="30">
        <f t="shared" si="26"/>
        <v>26.56</v>
      </c>
      <c r="AK134" t="str">
        <f t="shared" si="24"/>
        <v>pr_financing3_original</v>
      </c>
      <c r="AL134">
        <f t="shared" si="24"/>
        <v>224852</v>
      </c>
      <c r="AM134">
        <f t="shared" si="24"/>
        <v>165138</v>
      </c>
      <c r="AN134" s="10">
        <f t="shared" si="24"/>
        <v>73.44</v>
      </c>
      <c r="AO134">
        <f t="shared" si="24"/>
        <v>59714</v>
      </c>
      <c r="AP134">
        <f t="shared" si="24"/>
        <v>26.56</v>
      </c>
      <c r="AR134" t="s">
        <v>1350</v>
      </c>
      <c r="AS134">
        <v>224852</v>
      </c>
      <c r="AT134">
        <v>165138</v>
      </c>
      <c r="AU134">
        <v>73.44</v>
      </c>
      <c r="AV134">
        <v>59714</v>
      </c>
      <c r="AW134">
        <v>26.56</v>
      </c>
      <c r="AY134" t="s">
        <v>1350</v>
      </c>
      <c r="AZ134">
        <v>224852</v>
      </c>
      <c r="BA134">
        <v>165138</v>
      </c>
      <c r="BB134">
        <v>73.44</v>
      </c>
      <c r="BC134">
        <v>59714</v>
      </c>
      <c r="BD134">
        <v>26.56</v>
      </c>
    </row>
    <row r="135" spans="1:56" x14ac:dyDescent="0.3">
      <c r="A135" t="s">
        <v>1162</v>
      </c>
      <c r="B135" t="s">
        <v>92</v>
      </c>
      <c r="C135" t="s">
        <v>62</v>
      </c>
      <c r="D135" t="s">
        <v>1163</v>
      </c>
      <c r="E135" t="s">
        <v>1160</v>
      </c>
      <c r="F135">
        <v>185297</v>
      </c>
      <c r="G135">
        <v>35355</v>
      </c>
      <c r="H135" s="24">
        <v>19.079999999999998</v>
      </c>
      <c r="I135">
        <v>149942</v>
      </c>
      <c r="J135">
        <v>80.92</v>
      </c>
      <c r="K135" t="str">
        <f t="shared" si="25"/>
        <v>pr_sector1</v>
      </c>
      <c r="P135" t="s">
        <v>1351</v>
      </c>
      <c r="Q135">
        <v>224852</v>
      </c>
      <c r="R135" s="14">
        <v>199246</v>
      </c>
      <c r="S135" s="24">
        <v>88.61</v>
      </c>
      <c r="T135">
        <v>25606</v>
      </c>
      <c r="U135">
        <v>11.39</v>
      </c>
      <c r="W135" t="str">
        <f t="shared" si="20"/>
        <v>pr_financingrest</v>
      </c>
      <c r="X135">
        <f t="shared" si="20"/>
        <v>185297</v>
      </c>
      <c r="Y135">
        <f t="shared" si="20"/>
        <v>160311</v>
      </c>
      <c r="Z135" s="10">
        <f t="shared" si="20"/>
        <v>86.52</v>
      </c>
      <c r="AA135">
        <f t="shared" si="20"/>
        <v>24986</v>
      </c>
      <c r="AB135">
        <f t="shared" si="20"/>
        <v>13.48</v>
      </c>
      <c r="AD135" t="str">
        <f t="shared" si="26"/>
        <v>pr_financingrest</v>
      </c>
      <c r="AE135">
        <f t="shared" si="26"/>
        <v>224852</v>
      </c>
      <c r="AF135">
        <f t="shared" si="26"/>
        <v>199246</v>
      </c>
      <c r="AG135" s="10">
        <f t="shared" si="26"/>
        <v>88.61</v>
      </c>
      <c r="AH135">
        <f t="shared" si="26"/>
        <v>25606</v>
      </c>
      <c r="AI135">
        <f t="shared" si="26"/>
        <v>11.39</v>
      </c>
      <c r="AK135" t="str">
        <f t="shared" si="24"/>
        <v>pr_financingrest</v>
      </c>
      <c r="AL135">
        <f t="shared" si="24"/>
        <v>224852</v>
      </c>
      <c r="AM135">
        <f t="shared" si="24"/>
        <v>199246</v>
      </c>
      <c r="AN135" s="10">
        <f t="shared" si="24"/>
        <v>88.61</v>
      </c>
      <c r="AO135">
        <f t="shared" si="24"/>
        <v>25606</v>
      </c>
      <c r="AP135">
        <f t="shared" si="24"/>
        <v>11.39</v>
      </c>
      <c r="AR135" t="s">
        <v>1351</v>
      </c>
      <c r="AS135">
        <v>224852</v>
      </c>
      <c r="AT135">
        <v>199246</v>
      </c>
      <c r="AU135">
        <v>88.61</v>
      </c>
      <c r="AV135">
        <v>25606</v>
      </c>
      <c r="AW135">
        <v>11.39</v>
      </c>
      <c r="AY135" t="s">
        <v>1351</v>
      </c>
      <c r="AZ135">
        <v>224852</v>
      </c>
      <c r="BA135">
        <v>199246</v>
      </c>
      <c r="BB135">
        <v>88.61</v>
      </c>
      <c r="BC135">
        <v>25606</v>
      </c>
      <c r="BD135">
        <v>11.39</v>
      </c>
    </row>
    <row r="136" spans="1:56" x14ac:dyDescent="0.3">
      <c r="A136" t="s">
        <v>1164</v>
      </c>
      <c r="B136" t="s">
        <v>1165</v>
      </c>
      <c r="C136" t="s">
        <v>1166</v>
      </c>
      <c r="D136" t="s">
        <v>1167</v>
      </c>
      <c r="E136" t="s">
        <v>1379</v>
      </c>
      <c r="F136">
        <v>185297</v>
      </c>
      <c r="G136">
        <v>23812</v>
      </c>
      <c r="H136" s="24">
        <v>12.85</v>
      </c>
      <c r="I136">
        <v>161485</v>
      </c>
      <c r="J136">
        <v>87.15</v>
      </c>
      <c r="K136" t="str">
        <f t="shared" si="25"/>
        <v>pr_sector_weight2</v>
      </c>
      <c r="P136" s="30" t="s">
        <v>1117</v>
      </c>
      <c r="Q136" s="30">
        <v>224852</v>
      </c>
      <c r="R136" s="30">
        <v>23899</v>
      </c>
      <c r="S136" s="31">
        <v>10.63</v>
      </c>
      <c r="T136" s="30">
        <v>200953</v>
      </c>
      <c r="U136" s="30">
        <v>89.37</v>
      </c>
      <c r="W136" t="str">
        <f t="shared" si="20"/>
        <v>pr_financier1</v>
      </c>
      <c r="X136">
        <f t="shared" si="20"/>
        <v>185297</v>
      </c>
      <c r="Y136">
        <f t="shared" si="20"/>
        <v>4585</v>
      </c>
      <c r="Z136" s="10">
        <f t="shared" si="20"/>
        <v>2.4740000000000002</v>
      </c>
      <c r="AA136">
        <f t="shared" si="20"/>
        <v>180712</v>
      </c>
      <c r="AB136">
        <f t="shared" si="20"/>
        <v>97.53</v>
      </c>
      <c r="AD136" s="30" t="str">
        <f t="shared" si="26"/>
        <v>pr_financier1</v>
      </c>
      <c r="AE136" s="30">
        <f t="shared" si="26"/>
        <v>224852</v>
      </c>
      <c r="AF136" s="30">
        <f t="shared" si="26"/>
        <v>23899</v>
      </c>
      <c r="AG136" s="31">
        <f t="shared" si="26"/>
        <v>10.63</v>
      </c>
      <c r="AH136" s="30">
        <f t="shared" si="26"/>
        <v>200953</v>
      </c>
      <c r="AI136" s="30">
        <f t="shared" si="26"/>
        <v>89.37</v>
      </c>
      <c r="AK136" t="str">
        <f t="shared" si="24"/>
        <v>pr_financier1</v>
      </c>
      <c r="AL136">
        <f t="shared" si="24"/>
        <v>224852</v>
      </c>
      <c r="AM136">
        <f t="shared" si="24"/>
        <v>23899</v>
      </c>
      <c r="AN136" s="10">
        <f t="shared" si="24"/>
        <v>10.63</v>
      </c>
      <c r="AO136">
        <f t="shared" si="24"/>
        <v>200953</v>
      </c>
      <c r="AP136">
        <f t="shared" si="24"/>
        <v>89.37</v>
      </c>
      <c r="AR136" t="s">
        <v>1117</v>
      </c>
      <c r="AS136">
        <v>224852</v>
      </c>
      <c r="AT136">
        <v>23899</v>
      </c>
      <c r="AU136">
        <v>10.63</v>
      </c>
      <c r="AV136">
        <v>200953</v>
      </c>
      <c r="AW136">
        <v>89.37</v>
      </c>
      <c r="AY136" t="s">
        <v>1117</v>
      </c>
      <c r="AZ136">
        <v>224852</v>
      </c>
      <c r="BA136">
        <v>23899</v>
      </c>
      <c r="BB136">
        <v>10.63</v>
      </c>
      <c r="BC136">
        <v>200953</v>
      </c>
      <c r="BD136">
        <v>89.37</v>
      </c>
    </row>
    <row r="137" spans="1:56" x14ac:dyDescent="0.3">
      <c r="A137" t="s">
        <v>1168</v>
      </c>
      <c r="B137" t="s">
        <v>92</v>
      </c>
      <c r="C137" t="s">
        <v>62</v>
      </c>
      <c r="D137" t="s">
        <v>1169</v>
      </c>
      <c r="E137" t="s">
        <v>1164</v>
      </c>
      <c r="F137">
        <v>185297</v>
      </c>
      <c r="G137">
        <v>60022</v>
      </c>
      <c r="H137" s="24">
        <v>32.39</v>
      </c>
      <c r="I137">
        <v>125275</v>
      </c>
      <c r="J137">
        <v>67.61</v>
      </c>
      <c r="K137" t="str">
        <f t="shared" si="25"/>
        <v>pr_sector2</v>
      </c>
      <c r="P137" s="30" t="s">
        <v>1118</v>
      </c>
      <c r="Q137" s="30">
        <v>224852</v>
      </c>
      <c r="R137" s="30">
        <v>86625</v>
      </c>
      <c r="S137" s="31">
        <v>38.53</v>
      </c>
      <c r="T137" s="30">
        <v>138227</v>
      </c>
      <c r="U137" s="30">
        <v>61.47</v>
      </c>
      <c r="W137" t="str">
        <f t="shared" si="20"/>
        <v>pr_financier2</v>
      </c>
      <c r="X137">
        <f t="shared" si="20"/>
        <v>185297</v>
      </c>
      <c r="Y137">
        <f t="shared" si="20"/>
        <v>53271</v>
      </c>
      <c r="Z137" s="10">
        <f t="shared" ref="X137:AB194" si="27">VLOOKUP($P137,$E$4:$J$199,Z$3,FALSE)</f>
        <v>28.75</v>
      </c>
      <c r="AA137">
        <f t="shared" si="27"/>
        <v>132026</v>
      </c>
      <c r="AB137">
        <f t="shared" si="27"/>
        <v>71.25</v>
      </c>
      <c r="AD137" s="30" t="str">
        <f t="shared" si="26"/>
        <v>pr_financier2</v>
      </c>
      <c r="AE137" s="30">
        <f t="shared" si="26"/>
        <v>224852</v>
      </c>
      <c r="AF137" s="30">
        <f t="shared" si="26"/>
        <v>86625</v>
      </c>
      <c r="AG137" s="31">
        <f t="shared" si="26"/>
        <v>38.53</v>
      </c>
      <c r="AH137" s="30">
        <f t="shared" si="26"/>
        <v>138227</v>
      </c>
      <c r="AI137" s="30">
        <f t="shared" si="26"/>
        <v>61.47</v>
      </c>
      <c r="AK137" t="str">
        <f t="shared" si="24"/>
        <v>pr_financier2</v>
      </c>
      <c r="AL137">
        <f t="shared" si="24"/>
        <v>224852</v>
      </c>
      <c r="AM137">
        <f t="shared" si="24"/>
        <v>86625</v>
      </c>
      <c r="AN137" s="10">
        <f t="shared" si="24"/>
        <v>38.53</v>
      </c>
      <c r="AO137">
        <f t="shared" si="24"/>
        <v>138227</v>
      </c>
      <c r="AP137">
        <f t="shared" si="24"/>
        <v>61.47</v>
      </c>
      <c r="AR137" t="s">
        <v>1118</v>
      </c>
      <c r="AS137">
        <v>224852</v>
      </c>
      <c r="AT137">
        <v>86625</v>
      </c>
      <c r="AU137">
        <v>38.53</v>
      </c>
      <c r="AV137">
        <v>138227</v>
      </c>
      <c r="AW137">
        <v>61.47</v>
      </c>
      <c r="AY137" t="s">
        <v>1118</v>
      </c>
      <c r="AZ137">
        <v>224852</v>
      </c>
      <c r="BA137">
        <v>86625</v>
      </c>
      <c r="BB137">
        <v>38.53</v>
      </c>
      <c r="BC137">
        <v>138227</v>
      </c>
      <c r="BD137">
        <v>61.47</v>
      </c>
    </row>
    <row r="138" spans="1:56" x14ac:dyDescent="0.3">
      <c r="A138" t="s">
        <v>1170</v>
      </c>
      <c r="B138" t="s">
        <v>1165</v>
      </c>
      <c r="C138" t="s">
        <v>1166</v>
      </c>
      <c r="D138" t="s">
        <v>1171</v>
      </c>
      <c r="E138" t="s">
        <v>1380</v>
      </c>
      <c r="F138">
        <v>185297</v>
      </c>
      <c r="G138">
        <v>67490</v>
      </c>
      <c r="H138" s="24">
        <v>36.42</v>
      </c>
      <c r="I138">
        <v>117807</v>
      </c>
      <c r="J138">
        <v>63.58</v>
      </c>
      <c r="K138" t="str">
        <f t="shared" si="25"/>
        <v>pr_sector_weight3</v>
      </c>
      <c r="P138" s="30" t="s">
        <v>1119</v>
      </c>
      <c r="Q138" s="30">
        <v>224852</v>
      </c>
      <c r="R138" s="30">
        <v>165138</v>
      </c>
      <c r="S138" s="31">
        <v>73.44</v>
      </c>
      <c r="T138" s="30">
        <v>59714</v>
      </c>
      <c r="U138" s="30">
        <v>26.56</v>
      </c>
      <c r="W138" t="str">
        <f t="shared" ref="W138:AB201" si="28">VLOOKUP($P138,$E$4:$J$199,W$3,FALSE)</f>
        <v>pr_financier3</v>
      </c>
      <c r="X138">
        <f t="shared" si="27"/>
        <v>185297</v>
      </c>
      <c r="Y138">
        <f t="shared" si="27"/>
        <v>126936</v>
      </c>
      <c r="Z138" s="10">
        <f t="shared" si="27"/>
        <v>68.5</v>
      </c>
      <c r="AA138">
        <f t="shared" si="27"/>
        <v>58361</v>
      </c>
      <c r="AB138">
        <f t="shared" si="27"/>
        <v>31.5</v>
      </c>
      <c r="AD138" s="30" t="str">
        <f t="shared" si="26"/>
        <v>pr_financier3</v>
      </c>
      <c r="AE138" s="30">
        <f t="shared" si="26"/>
        <v>224852</v>
      </c>
      <c r="AF138" s="30">
        <f t="shared" si="26"/>
        <v>165138</v>
      </c>
      <c r="AG138" s="31">
        <f t="shared" si="26"/>
        <v>73.44</v>
      </c>
      <c r="AH138" s="30">
        <f t="shared" si="26"/>
        <v>59714</v>
      </c>
      <c r="AI138" s="30">
        <f t="shared" si="26"/>
        <v>26.56</v>
      </c>
      <c r="AK138" t="str">
        <f t="shared" si="24"/>
        <v>pr_financier3</v>
      </c>
      <c r="AL138">
        <f t="shared" si="24"/>
        <v>224852</v>
      </c>
      <c r="AM138">
        <f t="shared" si="24"/>
        <v>165138</v>
      </c>
      <c r="AN138" s="10">
        <f t="shared" si="24"/>
        <v>73.44</v>
      </c>
      <c r="AO138">
        <f t="shared" si="24"/>
        <v>59714</v>
      </c>
      <c r="AP138">
        <f t="shared" si="24"/>
        <v>26.56</v>
      </c>
      <c r="AR138" t="s">
        <v>1119</v>
      </c>
      <c r="AS138">
        <v>224852</v>
      </c>
      <c r="AT138">
        <v>165138</v>
      </c>
      <c r="AU138">
        <v>73.44</v>
      </c>
      <c r="AV138">
        <v>59714</v>
      </c>
      <c r="AW138">
        <v>26.56</v>
      </c>
      <c r="AY138" t="s">
        <v>1119</v>
      </c>
      <c r="AZ138">
        <v>224852</v>
      </c>
      <c r="BA138">
        <v>165138</v>
      </c>
      <c r="BB138">
        <v>73.44</v>
      </c>
      <c r="BC138">
        <v>59714</v>
      </c>
      <c r="BD138">
        <v>26.56</v>
      </c>
    </row>
    <row r="139" spans="1:56" x14ac:dyDescent="0.3">
      <c r="A139" t="s">
        <v>1172</v>
      </c>
      <c r="B139" t="s">
        <v>92</v>
      </c>
      <c r="C139" t="s">
        <v>62</v>
      </c>
      <c r="D139" t="s">
        <v>1173</v>
      </c>
      <c r="E139" t="s">
        <v>1170</v>
      </c>
      <c r="F139">
        <v>185297</v>
      </c>
      <c r="G139">
        <v>88069</v>
      </c>
      <c r="H139" s="24">
        <v>47.53</v>
      </c>
      <c r="I139">
        <v>97228</v>
      </c>
      <c r="J139">
        <v>52.47</v>
      </c>
      <c r="K139" t="str">
        <f t="shared" si="25"/>
        <v>pr_sector3</v>
      </c>
      <c r="P139" s="30" t="s">
        <v>1352</v>
      </c>
      <c r="Q139" s="30">
        <v>224852</v>
      </c>
      <c r="R139" s="30">
        <v>199246</v>
      </c>
      <c r="S139" s="31">
        <v>88.61</v>
      </c>
      <c r="T139" s="30">
        <v>25606</v>
      </c>
      <c r="U139" s="30">
        <v>11.39</v>
      </c>
      <c r="W139" t="str">
        <f t="shared" si="28"/>
        <v>pr_financierrest</v>
      </c>
      <c r="X139">
        <f t="shared" si="27"/>
        <v>185297</v>
      </c>
      <c r="Y139">
        <f t="shared" si="27"/>
        <v>160311</v>
      </c>
      <c r="Z139" s="10">
        <f t="shared" si="27"/>
        <v>86.52</v>
      </c>
      <c r="AA139">
        <f t="shared" si="27"/>
        <v>24986</v>
      </c>
      <c r="AB139">
        <f t="shared" si="27"/>
        <v>13.48</v>
      </c>
      <c r="AD139" s="30" t="str">
        <f t="shared" si="26"/>
        <v>pr_financierrest</v>
      </c>
      <c r="AE139" s="30">
        <f t="shared" si="26"/>
        <v>224852</v>
      </c>
      <c r="AF139" s="30">
        <f t="shared" si="26"/>
        <v>199246</v>
      </c>
      <c r="AG139" s="31">
        <f t="shared" si="26"/>
        <v>88.61</v>
      </c>
      <c r="AH139" s="30">
        <f t="shared" si="26"/>
        <v>25606</v>
      </c>
      <c r="AI139" s="30">
        <f t="shared" si="26"/>
        <v>11.39</v>
      </c>
      <c r="AK139" t="str">
        <f t="shared" si="24"/>
        <v>pr_financierrest</v>
      </c>
      <c r="AL139">
        <f t="shared" si="24"/>
        <v>224852</v>
      </c>
      <c r="AM139">
        <f t="shared" si="24"/>
        <v>199246</v>
      </c>
      <c r="AN139" s="10">
        <f t="shared" si="24"/>
        <v>88.61</v>
      </c>
      <c r="AO139">
        <f t="shared" si="24"/>
        <v>25606</v>
      </c>
      <c r="AP139">
        <f t="shared" si="24"/>
        <v>11.39</v>
      </c>
      <c r="AR139" t="s">
        <v>1352</v>
      </c>
      <c r="AS139">
        <v>224852</v>
      </c>
      <c r="AT139">
        <v>199246</v>
      </c>
      <c r="AU139">
        <v>88.61</v>
      </c>
      <c r="AV139">
        <v>25606</v>
      </c>
      <c r="AW139">
        <v>11.39</v>
      </c>
      <c r="AY139" t="s">
        <v>1352</v>
      </c>
      <c r="AZ139">
        <v>224852</v>
      </c>
      <c r="BA139">
        <v>199246</v>
      </c>
      <c r="BB139">
        <v>88.61</v>
      </c>
      <c r="BC139">
        <v>25606</v>
      </c>
      <c r="BD139">
        <v>11.39</v>
      </c>
    </row>
    <row r="140" spans="1:56" x14ac:dyDescent="0.3">
      <c r="A140" t="s">
        <v>1174</v>
      </c>
      <c r="B140" t="s">
        <v>1165</v>
      </c>
      <c r="C140" t="s">
        <v>1166</v>
      </c>
      <c r="D140" t="s">
        <v>1175</v>
      </c>
      <c r="E140" t="s">
        <v>1381</v>
      </c>
      <c r="F140">
        <v>185297</v>
      </c>
      <c r="G140">
        <v>101301</v>
      </c>
      <c r="H140" s="24">
        <v>54.67</v>
      </c>
      <c r="I140">
        <v>83996</v>
      </c>
      <c r="J140">
        <v>45.33</v>
      </c>
      <c r="K140" t="str">
        <f t="shared" si="25"/>
        <v>pr_sector_weight4</v>
      </c>
      <c r="P140" s="30" t="s">
        <v>1353</v>
      </c>
      <c r="Q140" s="30">
        <v>224852</v>
      </c>
      <c r="R140" s="30">
        <v>36454</v>
      </c>
      <c r="S140" s="31">
        <v>16.21</v>
      </c>
      <c r="T140" s="30">
        <v>188398</v>
      </c>
      <c r="U140" s="30">
        <v>83.79</v>
      </c>
      <c r="W140" t="str">
        <f t="shared" si="28"/>
        <v>pr_implementingagency</v>
      </c>
      <c r="X140">
        <f t="shared" si="27"/>
        <v>185297</v>
      </c>
      <c r="Y140">
        <f t="shared" si="27"/>
        <v>14768</v>
      </c>
      <c r="Z140" s="10">
        <f t="shared" si="27"/>
        <v>7.97</v>
      </c>
      <c r="AA140">
        <f t="shared" si="27"/>
        <v>170529</v>
      </c>
      <c r="AB140">
        <f t="shared" si="27"/>
        <v>92.03</v>
      </c>
      <c r="AD140" s="30" t="str">
        <f t="shared" si="26"/>
        <v>pr_implementingagency</v>
      </c>
      <c r="AE140" s="30">
        <f t="shared" si="26"/>
        <v>224852</v>
      </c>
      <c r="AF140" s="30">
        <f t="shared" si="26"/>
        <v>36454</v>
      </c>
      <c r="AG140" s="31">
        <f t="shared" si="26"/>
        <v>16.21</v>
      </c>
      <c r="AH140" s="30">
        <f t="shared" si="26"/>
        <v>188398</v>
      </c>
      <c r="AI140" s="30">
        <f t="shared" si="26"/>
        <v>83.79</v>
      </c>
      <c r="AK140" t="str">
        <f t="shared" si="24"/>
        <v>pr_implementingagency</v>
      </c>
      <c r="AL140">
        <f t="shared" si="24"/>
        <v>224852</v>
      </c>
      <c r="AM140">
        <f t="shared" si="24"/>
        <v>36454</v>
      </c>
      <c r="AN140" s="10">
        <f t="shared" si="24"/>
        <v>16.21</v>
      </c>
      <c r="AO140">
        <f t="shared" si="24"/>
        <v>188398</v>
      </c>
      <c r="AP140">
        <f t="shared" si="24"/>
        <v>83.79</v>
      </c>
      <c r="AR140" t="s">
        <v>1353</v>
      </c>
      <c r="AS140">
        <v>224852</v>
      </c>
      <c r="AT140">
        <v>36454</v>
      </c>
      <c r="AU140">
        <v>16.21</v>
      </c>
      <c r="AV140">
        <v>188398</v>
      </c>
      <c r="AW140">
        <v>83.79</v>
      </c>
      <c r="AY140" t="s">
        <v>1353</v>
      </c>
      <c r="AZ140">
        <v>224852</v>
      </c>
      <c r="BA140">
        <v>36454</v>
      </c>
      <c r="BB140">
        <v>16.21</v>
      </c>
      <c r="BC140">
        <v>188398</v>
      </c>
      <c r="BD140">
        <v>83.79</v>
      </c>
    </row>
    <row r="141" spans="1:56" x14ac:dyDescent="0.3">
      <c r="A141" t="s">
        <v>1176</v>
      </c>
      <c r="B141" t="s">
        <v>92</v>
      </c>
      <c r="C141" t="s">
        <v>62</v>
      </c>
      <c r="D141" t="s">
        <v>1177</v>
      </c>
      <c r="E141" t="s">
        <v>1174</v>
      </c>
      <c r="F141">
        <v>185297</v>
      </c>
      <c r="G141">
        <v>112980</v>
      </c>
      <c r="H141" s="24">
        <v>60.97</v>
      </c>
      <c r="I141">
        <v>72317</v>
      </c>
      <c r="J141">
        <v>39.03</v>
      </c>
      <c r="K141" t="str">
        <f t="shared" si="25"/>
        <v>pr_sector4</v>
      </c>
      <c r="P141" s="30" t="s">
        <v>1354</v>
      </c>
      <c r="Q141" s="30">
        <v>224852</v>
      </c>
      <c r="R141" s="30">
        <v>23955</v>
      </c>
      <c r="S141" s="31">
        <v>10.65</v>
      </c>
      <c r="T141" s="30">
        <v>200897</v>
      </c>
      <c r="U141" s="30">
        <v>89.35</v>
      </c>
      <c r="W141" t="str">
        <f t="shared" si="28"/>
        <v>pr_lendinginstrument</v>
      </c>
      <c r="X141">
        <f t="shared" si="27"/>
        <v>185297</v>
      </c>
      <c r="Y141">
        <f t="shared" si="27"/>
        <v>4637</v>
      </c>
      <c r="Z141" s="10">
        <f t="shared" si="27"/>
        <v>2.5019999999999998</v>
      </c>
      <c r="AA141">
        <f t="shared" si="27"/>
        <v>180660</v>
      </c>
      <c r="AB141">
        <f t="shared" si="27"/>
        <v>97.5</v>
      </c>
      <c r="AD141" s="30" t="str">
        <f t="shared" si="26"/>
        <v>pr_lendinginstrument</v>
      </c>
      <c r="AE141" s="30">
        <f t="shared" si="26"/>
        <v>224852</v>
      </c>
      <c r="AF141" s="30">
        <f t="shared" si="26"/>
        <v>23955</v>
      </c>
      <c r="AG141" s="31">
        <f t="shared" si="26"/>
        <v>10.65</v>
      </c>
      <c r="AH141" s="30">
        <f t="shared" si="26"/>
        <v>200897</v>
      </c>
      <c r="AI141" s="30">
        <f t="shared" si="26"/>
        <v>89.35</v>
      </c>
      <c r="AK141" t="str">
        <f t="shared" si="24"/>
        <v>pr_lendinginstrument</v>
      </c>
      <c r="AL141">
        <f t="shared" si="24"/>
        <v>224852</v>
      </c>
      <c r="AM141">
        <f t="shared" si="24"/>
        <v>23955</v>
      </c>
      <c r="AN141" s="10">
        <f t="shared" si="24"/>
        <v>10.65</v>
      </c>
      <c r="AO141">
        <f t="shared" si="24"/>
        <v>200897</v>
      </c>
      <c r="AP141">
        <f t="shared" si="24"/>
        <v>89.35</v>
      </c>
      <c r="AR141" t="s">
        <v>1354</v>
      </c>
      <c r="AS141">
        <v>224852</v>
      </c>
      <c r="AT141">
        <v>23955</v>
      </c>
      <c r="AU141">
        <v>10.65</v>
      </c>
      <c r="AV141">
        <v>200897</v>
      </c>
      <c r="AW141">
        <v>89.35</v>
      </c>
      <c r="AY141" t="s">
        <v>1354</v>
      </c>
      <c r="AZ141">
        <v>224852</v>
      </c>
      <c r="BA141">
        <v>23955</v>
      </c>
      <c r="BB141">
        <v>10.65</v>
      </c>
      <c r="BC141">
        <v>200897</v>
      </c>
      <c r="BD141">
        <v>89.35</v>
      </c>
    </row>
    <row r="142" spans="1:56" x14ac:dyDescent="0.3">
      <c r="A142" t="s">
        <v>1178</v>
      </c>
      <c r="B142" t="s">
        <v>1165</v>
      </c>
      <c r="C142" t="s">
        <v>1166</v>
      </c>
      <c r="D142" t="s">
        <v>1179</v>
      </c>
      <c r="E142" t="s">
        <v>1382</v>
      </c>
      <c r="F142">
        <v>185297</v>
      </c>
      <c r="G142">
        <v>131298</v>
      </c>
      <c r="H142" s="24">
        <v>70.86</v>
      </c>
      <c r="I142">
        <v>53999</v>
      </c>
      <c r="J142">
        <v>29.14</v>
      </c>
      <c r="K142" t="str">
        <f t="shared" si="25"/>
        <v>pr_sector_weight5</v>
      </c>
      <c r="P142" t="s">
        <v>1123</v>
      </c>
      <c r="Q142">
        <v>224852</v>
      </c>
      <c r="R142" s="14">
        <v>140014</v>
      </c>
      <c r="S142" s="24">
        <v>62.27</v>
      </c>
      <c r="T142">
        <v>84838</v>
      </c>
      <c r="U142">
        <v>37.729999999999997</v>
      </c>
      <c r="W142" t="str">
        <f t="shared" si="28"/>
        <v>pr_name</v>
      </c>
      <c r="X142">
        <f t="shared" si="27"/>
        <v>185297</v>
      </c>
      <c r="Y142">
        <f t="shared" si="27"/>
        <v>126485</v>
      </c>
      <c r="Z142" s="10">
        <f t="shared" si="27"/>
        <v>68.260000000000005</v>
      </c>
      <c r="AA142">
        <f t="shared" si="27"/>
        <v>58812</v>
      </c>
      <c r="AB142">
        <f t="shared" si="27"/>
        <v>31.74</v>
      </c>
      <c r="AD142" t="str">
        <f t="shared" si="26"/>
        <v>pr_name</v>
      </c>
      <c r="AE142">
        <f t="shared" si="26"/>
        <v>224852</v>
      </c>
      <c r="AF142">
        <f t="shared" si="26"/>
        <v>140014</v>
      </c>
      <c r="AG142" s="10">
        <f t="shared" si="26"/>
        <v>62.27</v>
      </c>
      <c r="AH142">
        <f t="shared" si="26"/>
        <v>84838</v>
      </c>
      <c r="AI142">
        <f t="shared" si="26"/>
        <v>37.729999999999997</v>
      </c>
      <c r="AK142" t="str">
        <f t="shared" si="24"/>
        <v>pr_name</v>
      </c>
      <c r="AL142">
        <f t="shared" si="24"/>
        <v>224852</v>
      </c>
      <c r="AM142">
        <f t="shared" si="24"/>
        <v>140014</v>
      </c>
      <c r="AN142" s="10">
        <f t="shared" si="24"/>
        <v>62.27</v>
      </c>
      <c r="AO142">
        <f t="shared" si="24"/>
        <v>84838</v>
      </c>
      <c r="AP142">
        <f t="shared" si="24"/>
        <v>37.729999999999997</v>
      </c>
      <c r="AR142" t="s">
        <v>1123</v>
      </c>
      <c r="AS142">
        <v>224852</v>
      </c>
      <c r="AT142">
        <v>140014</v>
      </c>
      <c r="AU142">
        <v>62.27</v>
      </c>
      <c r="AV142">
        <v>84838</v>
      </c>
      <c r="AW142">
        <v>37.729999999999997</v>
      </c>
      <c r="AY142" t="s">
        <v>1123</v>
      </c>
      <c r="AZ142">
        <v>224852</v>
      </c>
      <c r="BA142">
        <v>140014</v>
      </c>
      <c r="BB142">
        <v>62.27</v>
      </c>
      <c r="BC142">
        <v>84838</v>
      </c>
      <c r="BD142">
        <v>37.729999999999997</v>
      </c>
    </row>
    <row r="143" spans="1:56" x14ac:dyDescent="0.3">
      <c r="A143" t="s">
        <v>1180</v>
      </c>
      <c r="B143" t="s">
        <v>92</v>
      </c>
      <c r="C143" t="s">
        <v>62</v>
      </c>
      <c r="D143" t="s">
        <v>1181</v>
      </c>
      <c r="E143" t="s">
        <v>1178</v>
      </c>
      <c r="F143">
        <v>185297</v>
      </c>
      <c r="G143">
        <v>139425</v>
      </c>
      <c r="H143" s="24">
        <v>75.239999999999995</v>
      </c>
      <c r="I143">
        <v>45872</v>
      </c>
      <c r="J143">
        <v>24.76</v>
      </c>
      <c r="K143" t="str">
        <f t="shared" si="25"/>
        <v>pr_sector5</v>
      </c>
      <c r="P143" s="30" t="s">
        <v>1124</v>
      </c>
      <c r="Q143" s="30">
        <v>224852</v>
      </c>
      <c r="R143" s="30">
        <v>23899</v>
      </c>
      <c r="S143" s="31">
        <v>10.63</v>
      </c>
      <c r="T143" s="30">
        <v>200953</v>
      </c>
      <c r="U143" s="30">
        <v>89.37</v>
      </c>
      <c r="W143" t="str">
        <f t="shared" si="28"/>
        <v>pr_productline</v>
      </c>
      <c r="X143">
        <f t="shared" si="27"/>
        <v>185297</v>
      </c>
      <c r="Y143">
        <f t="shared" si="27"/>
        <v>4585</v>
      </c>
      <c r="Z143" s="10">
        <f t="shared" si="27"/>
        <v>2.4740000000000002</v>
      </c>
      <c r="AA143">
        <f t="shared" si="27"/>
        <v>180712</v>
      </c>
      <c r="AB143">
        <f t="shared" si="27"/>
        <v>97.53</v>
      </c>
      <c r="AD143" s="30" t="str">
        <f t="shared" si="26"/>
        <v>pr_productline</v>
      </c>
      <c r="AE143" s="30">
        <f t="shared" si="26"/>
        <v>224852</v>
      </c>
      <c r="AF143" s="30">
        <f t="shared" si="26"/>
        <v>23899</v>
      </c>
      <c r="AG143" s="31">
        <f t="shared" si="26"/>
        <v>10.63</v>
      </c>
      <c r="AH143" s="30">
        <f t="shared" si="26"/>
        <v>200953</v>
      </c>
      <c r="AI143" s="30">
        <f t="shared" si="26"/>
        <v>89.37</v>
      </c>
      <c r="AK143" t="str">
        <f t="shared" si="24"/>
        <v>pr_productline</v>
      </c>
      <c r="AL143">
        <f t="shared" si="24"/>
        <v>224852</v>
      </c>
      <c r="AM143">
        <f t="shared" si="24"/>
        <v>23899</v>
      </c>
      <c r="AN143" s="10">
        <f t="shared" si="24"/>
        <v>10.63</v>
      </c>
      <c r="AO143">
        <f t="shared" si="24"/>
        <v>200953</v>
      </c>
      <c r="AP143">
        <f t="shared" si="24"/>
        <v>89.37</v>
      </c>
      <c r="AR143" t="s">
        <v>1124</v>
      </c>
      <c r="AS143">
        <v>224852</v>
      </c>
      <c r="AT143">
        <v>23899</v>
      </c>
      <c r="AU143">
        <v>10.63</v>
      </c>
      <c r="AV143">
        <v>200953</v>
      </c>
      <c r="AW143">
        <v>89.37</v>
      </c>
      <c r="AY143" t="s">
        <v>1124</v>
      </c>
      <c r="AZ143">
        <v>224852</v>
      </c>
      <c r="BA143">
        <v>23899</v>
      </c>
      <c r="BB143">
        <v>10.63</v>
      </c>
      <c r="BC143">
        <v>200953</v>
      </c>
      <c r="BD143">
        <v>89.37</v>
      </c>
    </row>
    <row r="144" spans="1:56" x14ac:dyDescent="0.3">
      <c r="A144" t="s">
        <v>1182</v>
      </c>
      <c r="B144" t="s">
        <v>606</v>
      </c>
      <c r="C144" t="s">
        <v>29</v>
      </c>
      <c r="D144" t="s">
        <v>1183</v>
      </c>
      <c r="E144" s="34" t="s">
        <v>1395</v>
      </c>
      <c r="F144" s="34">
        <v>185297</v>
      </c>
      <c r="G144" s="34">
        <v>185297</v>
      </c>
      <c r="H144" s="35">
        <v>100</v>
      </c>
      <c r="I144" s="34">
        <v>0</v>
      </c>
      <c r="J144" s="34">
        <v>0</v>
      </c>
      <c r="K144" s="34" t="e">
        <f t="shared" si="25"/>
        <v>#N/A</v>
      </c>
      <c r="L144" s="34" t="s">
        <v>1407</v>
      </c>
      <c r="P144" s="30" t="s">
        <v>1125</v>
      </c>
      <c r="Q144" s="30">
        <v>224852</v>
      </c>
      <c r="R144" s="30">
        <v>22752</v>
      </c>
      <c r="S144" s="31">
        <v>10.119999999999999</v>
      </c>
      <c r="T144" s="30">
        <v>202100</v>
      </c>
      <c r="U144" s="30">
        <v>89.88</v>
      </c>
      <c r="W144" t="str">
        <f t="shared" si="28"/>
        <v>pr_status</v>
      </c>
      <c r="X144">
        <f t="shared" si="27"/>
        <v>185297</v>
      </c>
      <c r="Y144">
        <f t="shared" si="27"/>
        <v>3627</v>
      </c>
      <c r="Z144" s="10">
        <f t="shared" si="27"/>
        <v>1.9570000000000001</v>
      </c>
      <c r="AA144">
        <f t="shared" si="27"/>
        <v>181670</v>
      </c>
      <c r="AB144">
        <f t="shared" si="27"/>
        <v>98.04</v>
      </c>
      <c r="AD144" s="30" t="str">
        <f t="shared" ref="AD144:AI153" si="29">VLOOKUP($P144,$AR$4:$AW$257,AD$3,FALSE)</f>
        <v>pr_status</v>
      </c>
      <c r="AE144" s="30">
        <f t="shared" si="29"/>
        <v>224852</v>
      </c>
      <c r="AF144" s="30">
        <f t="shared" si="29"/>
        <v>22752</v>
      </c>
      <c r="AG144" s="31">
        <f t="shared" si="29"/>
        <v>10.119999999999999</v>
      </c>
      <c r="AH144" s="30">
        <f t="shared" si="29"/>
        <v>202100</v>
      </c>
      <c r="AI144" s="30">
        <f t="shared" si="29"/>
        <v>89.88</v>
      </c>
      <c r="AK144" t="str">
        <f t="shared" si="24"/>
        <v>pr_status</v>
      </c>
      <c r="AL144">
        <f t="shared" si="24"/>
        <v>224852</v>
      </c>
      <c r="AM144">
        <f t="shared" si="24"/>
        <v>22752</v>
      </c>
      <c r="AN144" s="10">
        <f t="shared" si="24"/>
        <v>10.119999999999999</v>
      </c>
      <c r="AO144">
        <f t="shared" si="24"/>
        <v>202100</v>
      </c>
      <c r="AP144">
        <f t="shared" si="24"/>
        <v>89.88</v>
      </c>
      <c r="AR144" t="s">
        <v>1125</v>
      </c>
      <c r="AS144">
        <v>224852</v>
      </c>
      <c r="AT144">
        <v>22752</v>
      </c>
      <c r="AU144">
        <v>10.119999999999999</v>
      </c>
      <c r="AV144">
        <v>202100</v>
      </c>
      <c r="AW144">
        <v>89.88</v>
      </c>
      <c r="AY144" t="s">
        <v>1125</v>
      </c>
      <c r="AZ144">
        <v>224852</v>
      </c>
      <c r="BA144">
        <v>22752</v>
      </c>
      <c r="BB144">
        <v>10.119999999999999</v>
      </c>
      <c r="BC144">
        <v>202100</v>
      </c>
      <c r="BD144">
        <v>89.88</v>
      </c>
    </row>
    <row r="145" spans="1:56" x14ac:dyDescent="0.3">
      <c r="A145" t="s">
        <v>1184</v>
      </c>
      <c r="B145" t="s">
        <v>92</v>
      </c>
      <c r="C145" t="s">
        <v>62</v>
      </c>
      <c r="D145" t="s">
        <v>1185</v>
      </c>
      <c r="E145" s="34" t="s">
        <v>1182</v>
      </c>
      <c r="F145" s="34">
        <v>185297</v>
      </c>
      <c r="G145" s="34">
        <v>185297</v>
      </c>
      <c r="H145" s="35">
        <v>100</v>
      </c>
      <c r="I145" s="34">
        <v>0</v>
      </c>
      <c r="J145" s="34">
        <v>0</v>
      </c>
      <c r="K145" s="34" t="e">
        <f t="shared" si="25"/>
        <v>#N/A</v>
      </c>
      <c r="L145" s="34"/>
      <c r="P145" s="30" t="s">
        <v>1126</v>
      </c>
      <c r="Q145" s="30">
        <v>224852</v>
      </c>
      <c r="R145" s="30">
        <v>22752</v>
      </c>
      <c r="S145" s="31">
        <v>10.119999999999999</v>
      </c>
      <c r="T145" s="30">
        <v>202100</v>
      </c>
      <c r="U145" s="30">
        <v>89.88</v>
      </c>
      <c r="W145" t="str">
        <f t="shared" si="28"/>
        <v>pr_teamleader</v>
      </c>
      <c r="X145">
        <f t="shared" si="28"/>
        <v>185297</v>
      </c>
      <c r="Y145">
        <f t="shared" si="28"/>
        <v>3628</v>
      </c>
      <c r="Z145" s="10">
        <f t="shared" si="28"/>
        <v>1.958</v>
      </c>
      <c r="AA145">
        <f t="shared" si="28"/>
        <v>181669</v>
      </c>
      <c r="AB145">
        <f t="shared" si="28"/>
        <v>98.04</v>
      </c>
      <c r="AD145" s="30" t="str">
        <f t="shared" si="29"/>
        <v>pr_teamleader</v>
      </c>
      <c r="AE145" s="30">
        <f t="shared" si="29"/>
        <v>224852</v>
      </c>
      <c r="AF145" s="30">
        <f t="shared" si="29"/>
        <v>22752</v>
      </c>
      <c r="AG145" s="31">
        <f t="shared" si="29"/>
        <v>10.119999999999999</v>
      </c>
      <c r="AH145" s="30">
        <f t="shared" si="29"/>
        <v>202100</v>
      </c>
      <c r="AI145" s="30">
        <f t="shared" si="29"/>
        <v>89.88</v>
      </c>
      <c r="AK145" t="str">
        <f t="shared" si="24"/>
        <v>pr_teamleader</v>
      </c>
      <c r="AL145">
        <f t="shared" si="24"/>
        <v>224852</v>
      </c>
      <c r="AM145">
        <f t="shared" si="24"/>
        <v>22752</v>
      </c>
      <c r="AN145" s="10">
        <f t="shared" si="24"/>
        <v>10.119999999999999</v>
      </c>
      <c r="AO145">
        <f t="shared" si="24"/>
        <v>202100</v>
      </c>
      <c r="AP145">
        <f t="shared" si="24"/>
        <v>89.88</v>
      </c>
      <c r="AR145" t="s">
        <v>1126</v>
      </c>
      <c r="AS145">
        <v>224852</v>
      </c>
      <c r="AT145">
        <v>22752</v>
      </c>
      <c r="AU145">
        <v>10.119999999999999</v>
      </c>
      <c r="AV145">
        <v>202100</v>
      </c>
      <c r="AW145">
        <v>89.88</v>
      </c>
      <c r="AY145" t="s">
        <v>1126</v>
      </c>
      <c r="AZ145">
        <v>224852</v>
      </c>
      <c r="BA145">
        <v>22752</v>
      </c>
      <c r="BB145">
        <v>10.119999999999999</v>
      </c>
      <c r="BC145">
        <v>202100</v>
      </c>
      <c r="BD145">
        <v>89.88</v>
      </c>
    </row>
    <row r="146" spans="1:56" x14ac:dyDescent="0.3">
      <c r="A146" t="s">
        <v>1186</v>
      </c>
      <c r="B146" t="s">
        <v>1187</v>
      </c>
      <c r="C146" t="s">
        <v>1188</v>
      </c>
      <c r="D146" t="s">
        <v>1189</v>
      </c>
      <c r="E146" t="s">
        <v>1383</v>
      </c>
      <c r="F146">
        <v>185297</v>
      </c>
      <c r="G146">
        <v>3634</v>
      </c>
      <c r="H146" s="24">
        <v>1.9610000000000001</v>
      </c>
      <c r="I146">
        <v>181663</v>
      </c>
      <c r="J146">
        <v>98.04</v>
      </c>
      <c r="K146" t="str">
        <f t="shared" si="25"/>
        <v>pr_theme_weight1</v>
      </c>
      <c r="P146" s="30" t="s">
        <v>153</v>
      </c>
      <c r="Q146" s="30">
        <v>224852</v>
      </c>
      <c r="R146" s="30">
        <v>25239</v>
      </c>
      <c r="S146" s="31">
        <v>11.22</v>
      </c>
      <c r="T146" s="30">
        <v>199613</v>
      </c>
      <c r="U146" s="30">
        <v>88.78</v>
      </c>
      <c r="W146" t="str">
        <f t="shared" si="28"/>
        <v>pr_sectors</v>
      </c>
      <c r="X146">
        <f t="shared" si="28"/>
        <v>185297</v>
      </c>
      <c r="Y146">
        <f t="shared" si="28"/>
        <v>3633</v>
      </c>
      <c r="Z146" s="10">
        <f t="shared" si="28"/>
        <v>1.9610000000000001</v>
      </c>
      <c r="AA146">
        <f t="shared" si="28"/>
        <v>181664</v>
      </c>
      <c r="AB146">
        <f t="shared" si="28"/>
        <v>98.04</v>
      </c>
      <c r="AD146" s="30" t="str">
        <f t="shared" si="29"/>
        <v>pr_sectors</v>
      </c>
      <c r="AE146" s="30">
        <f t="shared" si="29"/>
        <v>224852</v>
      </c>
      <c r="AF146" s="30">
        <f t="shared" si="29"/>
        <v>25239</v>
      </c>
      <c r="AG146" s="31">
        <f t="shared" si="29"/>
        <v>11.22</v>
      </c>
      <c r="AH146" s="30">
        <f t="shared" si="29"/>
        <v>199613</v>
      </c>
      <c r="AI146" s="30">
        <f t="shared" si="29"/>
        <v>88.78</v>
      </c>
      <c r="AK146" t="str">
        <f t="shared" si="24"/>
        <v>pr_sectors</v>
      </c>
      <c r="AL146">
        <f t="shared" si="24"/>
        <v>224852</v>
      </c>
      <c r="AM146">
        <f t="shared" si="24"/>
        <v>25239</v>
      </c>
      <c r="AN146" s="10">
        <f t="shared" si="24"/>
        <v>11.22</v>
      </c>
      <c r="AO146">
        <f t="shared" si="24"/>
        <v>199613</v>
      </c>
      <c r="AP146">
        <f t="shared" si="24"/>
        <v>88.78</v>
      </c>
      <c r="AR146" t="s">
        <v>153</v>
      </c>
      <c r="AS146">
        <v>224852</v>
      </c>
      <c r="AT146">
        <v>25239</v>
      </c>
      <c r="AU146">
        <v>11.22</v>
      </c>
      <c r="AV146">
        <v>199613</v>
      </c>
      <c r="AW146">
        <v>88.78</v>
      </c>
      <c r="AY146" t="s">
        <v>153</v>
      </c>
      <c r="AZ146">
        <v>224852</v>
      </c>
      <c r="BA146">
        <v>25239</v>
      </c>
      <c r="BB146">
        <v>11.22</v>
      </c>
      <c r="BC146">
        <v>199613</v>
      </c>
      <c r="BD146">
        <v>88.78</v>
      </c>
    </row>
    <row r="147" spans="1:56" x14ac:dyDescent="0.3">
      <c r="A147" t="s">
        <v>1190</v>
      </c>
      <c r="B147" t="s">
        <v>92</v>
      </c>
      <c r="C147" t="s">
        <v>62</v>
      </c>
      <c r="D147" t="s">
        <v>1191</v>
      </c>
      <c r="E147" t="s">
        <v>1186</v>
      </c>
      <c r="F147">
        <v>185297</v>
      </c>
      <c r="G147">
        <v>3634</v>
      </c>
      <c r="H147" s="24">
        <v>1.9610000000000001</v>
      </c>
      <c r="I147">
        <v>181663</v>
      </c>
      <c r="J147">
        <v>98.04</v>
      </c>
      <c r="K147" t="str">
        <f t="shared" si="25"/>
        <v>pr_theme1</v>
      </c>
      <c r="P147" s="30" t="s">
        <v>1127</v>
      </c>
      <c r="Q147" s="30">
        <v>224852</v>
      </c>
      <c r="R147" s="30">
        <v>25287</v>
      </c>
      <c r="S147" s="31">
        <v>11.25</v>
      </c>
      <c r="T147" s="30">
        <v>199565</v>
      </c>
      <c r="U147" s="30">
        <v>88.75</v>
      </c>
      <c r="W147" t="str">
        <f t="shared" si="28"/>
        <v>pr_themes</v>
      </c>
      <c r="X147">
        <f t="shared" si="28"/>
        <v>185297</v>
      </c>
      <c r="Y147">
        <f t="shared" si="28"/>
        <v>3634</v>
      </c>
      <c r="Z147" s="10">
        <f t="shared" si="28"/>
        <v>1.9610000000000001</v>
      </c>
      <c r="AA147">
        <f t="shared" si="28"/>
        <v>181663</v>
      </c>
      <c r="AB147">
        <f t="shared" si="28"/>
        <v>98.04</v>
      </c>
      <c r="AD147" s="30" t="str">
        <f t="shared" si="29"/>
        <v>pr_themes</v>
      </c>
      <c r="AE147" s="30">
        <f t="shared" si="29"/>
        <v>224852</v>
      </c>
      <c r="AF147" s="30">
        <f t="shared" si="29"/>
        <v>25287</v>
      </c>
      <c r="AG147" s="31">
        <f t="shared" si="29"/>
        <v>11.25</v>
      </c>
      <c r="AH147" s="30">
        <f t="shared" si="29"/>
        <v>199565</v>
      </c>
      <c r="AI147" s="30">
        <f t="shared" si="29"/>
        <v>88.75</v>
      </c>
      <c r="AK147" t="str">
        <f t="shared" si="24"/>
        <v>pr_themes</v>
      </c>
      <c r="AL147">
        <f t="shared" si="24"/>
        <v>224852</v>
      </c>
      <c r="AM147">
        <f t="shared" si="24"/>
        <v>25287</v>
      </c>
      <c r="AN147" s="10">
        <f t="shared" si="24"/>
        <v>11.25</v>
      </c>
      <c r="AO147">
        <f t="shared" si="24"/>
        <v>199565</v>
      </c>
      <c r="AP147">
        <f t="shared" si="24"/>
        <v>88.75</v>
      </c>
      <c r="AR147" t="s">
        <v>1127</v>
      </c>
      <c r="AS147">
        <v>224852</v>
      </c>
      <c r="AT147">
        <v>25287</v>
      </c>
      <c r="AU147">
        <v>11.25</v>
      </c>
      <c r="AV147">
        <v>199565</v>
      </c>
      <c r="AW147">
        <v>88.75</v>
      </c>
      <c r="AY147" t="s">
        <v>1127</v>
      </c>
      <c r="AZ147">
        <v>224852</v>
      </c>
      <c r="BA147">
        <v>25287</v>
      </c>
      <c r="BB147">
        <v>11.25</v>
      </c>
      <c r="BC147">
        <v>199565</v>
      </c>
      <c r="BD147">
        <v>88.75</v>
      </c>
    </row>
    <row r="148" spans="1:56" x14ac:dyDescent="0.3">
      <c r="A148" t="s">
        <v>1192</v>
      </c>
      <c r="B148" t="s">
        <v>1187</v>
      </c>
      <c r="C148" t="s">
        <v>1188</v>
      </c>
      <c r="D148" t="s">
        <v>1193</v>
      </c>
      <c r="E148" t="s">
        <v>1384</v>
      </c>
      <c r="F148">
        <v>185297</v>
      </c>
      <c r="G148">
        <v>25010</v>
      </c>
      <c r="H148" s="24">
        <v>13.5</v>
      </c>
      <c r="I148">
        <v>160287</v>
      </c>
      <c r="J148">
        <v>86.5</v>
      </c>
      <c r="K148" t="str">
        <f t="shared" si="25"/>
        <v>pr_theme_weight2</v>
      </c>
      <c r="P148" s="32" t="s">
        <v>1128</v>
      </c>
      <c r="Q148" s="32">
        <v>224852</v>
      </c>
      <c r="R148" s="32">
        <v>224852</v>
      </c>
      <c r="S148" s="33">
        <v>100</v>
      </c>
      <c r="T148" s="32">
        <v>0</v>
      </c>
      <c r="U148" s="32">
        <v>0</v>
      </c>
      <c r="V148" t="s">
        <v>1408</v>
      </c>
      <c r="W148" t="str">
        <f t="shared" si="28"/>
        <v>pr_numberofcft</v>
      </c>
      <c r="X148">
        <f t="shared" si="28"/>
        <v>185297</v>
      </c>
      <c r="Y148">
        <f t="shared" si="28"/>
        <v>70274</v>
      </c>
      <c r="Z148" s="10">
        <f t="shared" si="28"/>
        <v>37.93</v>
      </c>
      <c r="AA148">
        <f t="shared" si="28"/>
        <v>115023</v>
      </c>
      <c r="AB148">
        <f t="shared" si="28"/>
        <v>62.07</v>
      </c>
      <c r="AD148" t="str">
        <f t="shared" si="29"/>
        <v>pr_numberofcft</v>
      </c>
      <c r="AE148">
        <f t="shared" si="29"/>
        <v>224852</v>
      </c>
      <c r="AF148">
        <f t="shared" si="29"/>
        <v>224852</v>
      </c>
      <c r="AG148" s="10">
        <f t="shared" si="29"/>
        <v>100</v>
      </c>
      <c r="AH148">
        <f t="shared" si="29"/>
        <v>0</v>
      </c>
      <c r="AI148">
        <f t="shared" si="29"/>
        <v>0</v>
      </c>
      <c r="AK148" t="str">
        <f t="shared" si="24"/>
        <v>pr_numberofcft</v>
      </c>
      <c r="AL148">
        <f t="shared" si="24"/>
        <v>224852</v>
      </c>
      <c r="AM148">
        <f t="shared" si="24"/>
        <v>95053</v>
      </c>
      <c r="AN148" s="10">
        <f t="shared" si="24"/>
        <v>42.27</v>
      </c>
      <c r="AO148">
        <f t="shared" si="24"/>
        <v>129799</v>
      </c>
      <c r="AP148">
        <f t="shared" si="24"/>
        <v>57.73</v>
      </c>
      <c r="AR148" t="s">
        <v>1128</v>
      </c>
      <c r="AS148">
        <v>224852</v>
      </c>
      <c r="AT148">
        <v>224852</v>
      </c>
      <c r="AU148">
        <v>100</v>
      </c>
      <c r="AV148">
        <v>0</v>
      </c>
      <c r="AW148">
        <v>0</v>
      </c>
      <c r="AY148" t="s">
        <v>1360</v>
      </c>
      <c r="AZ148">
        <v>224852</v>
      </c>
      <c r="BA148">
        <v>119814</v>
      </c>
      <c r="BB148">
        <v>53.29</v>
      </c>
      <c r="BC148">
        <v>105038</v>
      </c>
      <c r="BD148">
        <v>46.71</v>
      </c>
    </row>
    <row r="149" spans="1:56" x14ac:dyDescent="0.3">
      <c r="A149" t="s">
        <v>1194</v>
      </c>
      <c r="B149" t="s">
        <v>92</v>
      </c>
      <c r="C149" t="s">
        <v>62</v>
      </c>
      <c r="D149" t="s">
        <v>1195</v>
      </c>
      <c r="E149" t="s">
        <v>1192</v>
      </c>
      <c r="F149">
        <v>185297</v>
      </c>
      <c r="G149">
        <v>25010</v>
      </c>
      <c r="H149" s="24">
        <v>13.5</v>
      </c>
      <c r="I149">
        <v>160287</v>
      </c>
      <c r="J149">
        <v>86.5</v>
      </c>
      <c r="K149" t="str">
        <f t="shared" si="25"/>
        <v>pr_theme2</v>
      </c>
      <c r="P149" s="32" t="s">
        <v>1129</v>
      </c>
      <c r="Q149" s="32">
        <v>224852</v>
      </c>
      <c r="R149" s="32">
        <v>224852</v>
      </c>
      <c r="S149" s="33">
        <v>100</v>
      </c>
      <c r="T149" s="32">
        <v>0</v>
      </c>
      <c r="U149" s="32">
        <v>0</v>
      </c>
      <c r="W149" t="str">
        <f t="shared" si="28"/>
        <v>pr_numberofca</v>
      </c>
      <c r="X149">
        <f t="shared" si="28"/>
        <v>185297</v>
      </c>
      <c r="Y149">
        <f t="shared" si="28"/>
        <v>4687</v>
      </c>
      <c r="Z149" s="10">
        <f t="shared" si="28"/>
        <v>2.5289999999999999</v>
      </c>
      <c r="AA149">
        <f t="shared" si="28"/>
        <v>180610</v>
      </c>
      <c r="AB149">
        <f t="shared" si="28"/>
        <v>97.47</v>
      </c>
      <c r="AD149" t="str">
        <f t="shared" si="29"/>
        <v>pr_numberofca</v>
      </c>
      <c r="AE149">
        <f t="shared" si="29"/>
        <v>224852</v>
      </c>
      <c r="AF149">
        <f t="shared" si="29"/>
        <v>224852</v>
      </c>
      <c r="AG149" s="10">
        <f t="shared" si="29"/>
        <v>100</v>
      </c>
      <c r="AH149">
        <f t="shared" si="29"/>
        <v>0</v>
      </c>
      <c r="AI149">
        <f t="shared" si="29"/>
        <v>0</v>
      </c>
      <c r="AK149" t="str">
        <f t="shared" si="24"/>
        <v>pr_numberofca</v>
      </c>
      <c r="AL149">
        <f t="shared" si="24"/>
        <v>224852</v>
      </c>
      <c r="AM149">
        <f t="shared" si="24"/>
        <v>11284</v>
      </c>
      <c r="AN149" s="10">
        <f t="shared" si="24"/>
        <v>5.0179999999999998</v>
      </c>
      <c r="AO149">
        <f t="shared" si="24"/>
        <v>213568</v>
      </c>
      <c r="AP149">
        <f t="shared" si="24"/>
        <v>94.98</v>
      </c>
      <c r="AR149" t="s">
        <v>1129</v>
      </c>
      <c r="AS149">
        <v>224852</v>
      </c>
      <c r="AT149">
        <v>224852</v>
      </c>
      <c r="AU149">
        <v>100</v>
      </c>
      <c r="AV149">
        <v>0</v>
      </c>
      <c r="AW149">
        <v>0</v>
      </c>
      <c r="AY149" t="s">
        <v>640</v>
      </c>
      <c r="AZ149">
        <v>224852</v>
      </c>
      <c r="BA149">
        <v>119814</v>
      </c>
      <c r="BB149">
        <v>53.29</v>
      </c>
      <c r="BC149">
        <v>105038</v>
      </c>
      <c r="BD149">
        <v>46.71</v>
      </c>
    </row>
    <row r="150" spans="1:56" x14ac:dyDescent="0.3">
      <c r="A150" t="s">
        <v>1196</v>
      </c>
      <c r="B150" t="s">
        <v>1187</v>
      </c>
      <c r="C150" t="s">
        <v>1188</v>
      </c>
      <c r="D150" t="s">
        <v>1197</v>
      </c>
      <c r="E150" t="s">
        <v>1385</v>
      </c>
      <c r="F150">
        <v>185297</v>
      </c>
      <c r="G150">
        <v>52130</v>
      </c>
      <c r="H150" s="24">
        <v>28.13</v>
      </c>
      <c r="I150">
        <v>133167</v>
      </c>
      <c r="J150">
        <v>71.87</v>
      </c>
      <c r="K150" t="str">
        <f t="shared" si="25"/>
        <v>pr_theme_weight3</v>
      </c>
      <c r="P150" s="32" t="s">
        <v>1355</v>
      </c>
      <c r="Q150" s="32">
        <v>224852</v>
      </c>
      <c r="R150" s="32">
        <v>224852</v>
      </c>
      <c r="S150" s="33">
        <v>100</v>
      </c>
      <c r="T150" s="32">
        <v>0</v>
      </c>
      <c r="U150" s="32">
        <v>0</v>
      </c>
      <c r="W150" t="str">
        <f t="shared" si="28"/>
        <v>pr_numberofdocuments</v>
      </c>
      <c r="X150">
        <f t="shared" si="28"/>
        <v>185297</v>
      </c>
      <c r="Y150">
        <f t="shared" si="28"/>
        <v>5286</v>
      </c>
      <c r="Z150" s="10">
        <f t="shared" si="28"/>
        <v>2.8530000000000002</v>
      </c>
      <c r="AA150">
        <f t="shared" si="28"/>
        <v>180011</v>
      </c>
      <c r="AB150">
        <f t="shared" si="28"/>
        <v>97.15</v>
      </c>
      <c r="AD150" t="str">
        <f t="shared" si="29"/>
        <v>pr_numberofdocuments</v>
      </c>
      <c r="AE150">
        <f t="shared" si="29"/>
        <v>224852</v>
      </c>
      <c r="AF150">
        <f t="shared" si="29"/>
        <v>224852</v>
      </c>
      <c r="AG150" s="10">
        <f t="shared" si="29"/>
        <v>100</v>
      </c>
      <c r="AH150">
        <f t="shared" si="29"/>
        <v>0</v>
      </c>
      <c r="AI150">
        <f t="shared" si="29"/>
        <v>0</v>
      </c>
      <c r="AK150" t="str">
        <f t="shared" si="24"/>
        <v>pr_numberofdocuments</v>
      </c>
      <c r="AL150">
        <f t="shared" si="24"/>
        <v>224852</v>
      </c>
      <c r="AM150">
        <f t="shared" si="24"/>
        <v>8821</v>
      </c>
      <c r="AN150" s="10">
        <f t="shared" si="24"/>
        <v>3.923</v>
      </c>
      <c r="AO150">
        <f t="shared" si="24"/>
        <v>216031</v>
      </c>
      <c r="AP150">
        <f t="shared" si="24"/>
        <v>96.08</v>
      </c>
      <c r="AR150" t="s">
        <v>1355</v>
      </c>
      <c r="AS150">
        <v>224852</v>
      </c>
      <c r="AT150">
        <v>224852</v>
      </c>
      <c r="AU150">
        <v>100</v>
      </c>
      <c r="AV150">
        <v>0</v>
      </c>
      <c r="AW150">
        <v>0</v>
      </c>
      <c r="AY150" t="s">
        <v>1361</v>
      </c>
      <c r="AZ150">
        <v>224852</v>
      </c>
      <c r="BA150">
        <v>193614</v>
      </c>
      <c r="BB150">
        <v>86.11</v>
      </c>
      <c r="BC150">
        <v>31238</v>
      </c>
      <c r="BD150">
        <v>13.89</v>
      </c>
    </row>
    <row r="151" spans="1:56" x14ac:dyDescent="0.3">
      <c r="A151" t="s">
        <v>1198</v>
      </c>
      <c r="B151" t="s">
        <v>92</v>
      </c>
      <c r="C151" t="s">
        <v>62</v>
      </c>
      <c r="D151" t="s">
        <v>1199</v>
      </c>
      <c r="E151" t="s">
        <v>1196</v>
      </c>
      <c r="F151">
        <v>185297</v>
      </c>
      <c r="G151">
        <v>52130</v>
      </c>
      <c r="H151" s="24">
        <v>28.13</v>
      </c>
      <c r="I151">
        <v>133167</v>
      </c>
      <c r="J151">
        <v>71.87</v>
      </c>
      <c r="K151" t="str">
        <f t="shared" si="25"/>
        <v>pr_theme3</v>
      </c>
      <c r="P151" s="32" t="s">
        <v>1356</v>
      </c>
      <c r="Q151" s="32">
        <v>224852</v>
      </c>
      <c r="R151" s="32">
        <v>224852</v>
      </c>
      <c r="S151" s="33">
        <v>100</v>
      </c>
      <c r="T151" s="32">
        <v>0</v>
      </c>
      <c r="U151" s="32">
        <v>0</v>
      </c>
      <c r="W151" t="str">
        <f t="shared" si="28"/>
        <v>pr_newestcftdate</v>
      </c>
      <c r="X151">
        <f t="shared" si="28"/>
        <v>185297</v>
      </c>
      <c r="Y151">
        <f t="shared" si="28"/>
        <v>70274</v>
      </c>
      <c r="Z151" s="10">
        <f t="shared" si="28"/>
        <v>37.93</v>
      </c>
      <c r="AA151">
        <f t="shared" si="28"/>
        <v>115023</v>
      </c>
      <c r="AB151">
        <f t="shared" si="28"/>
        <v>62.07</v>
      </c>
      <c r="AD151" t="str">
        <f t="shared" si="29"/>
        <v>pr_newestcftdate</v>
      </c>
      <c r="AE151">
        <f t="shared" si="29"/>
        <v>224852</v>
      </c>
      <c r="AF151">
        <f t="shared" si="29"/>
        <v>224852</v>
      </c>
      <c r="AG151" s="10">
        <f t="shared" si="29"/>
        <v>100</v>
      </c>
      <c r="AH151">
        <f t="shared" si="29"/>
        <v>0</v>
      </c>
      <c r="AI151">
        <f t="shared" si="29"/>
        <v>0</v>
      </c>
      <c r="AK151" t="str">
        <f t="shared" si="24"/>
        <v>pr_newestcftdate</v>
      </c>
      <c r="AL151">
        <f t="shared" si="24"/>
        <v>224852</v>
      </c>
      <c r="AM151">
        <f t="shared" si="24"/>
        <v>95053</v>
      </c>
      <c r="AN151" s="10">
        <f t="shared" si="24"/>
        <v>42.27</v>
      </c>
      <c r="AO151">
        <f t="shared" si="24"/>
        <v>129799</v>
      </c>
      <c r="AP151">
        <f t="shared" si="24"/>
        <v>57.73</v>
      </c>
      <c r="AR151" t="s">
        <v>1356</v>
      </c>
      <c r="AS151">
        <v>224852</v>
      </c>
      <c r="AT151">
        <v>224852</v>
      </c>
      <c r="AU151">
        <v>100</v>
      </c>
      <c r="AV151">
        <v>0</v>
      </c>
      <c r="AW151">
        <v>0</v>
      </c>
      <c r="AY151" t="s">
        <v>1362</v>
      </c>
      <c r="AZ151">
        <v>224852</v>
      </c>
      <c r="BA151">
        <v>194041</v>
      </c>
      <c r="BB151">
        <v>86.3</v>
      </c>
      <c r="BC151">
        <v>30811</v>
      </c>
      <c r="BD151">
        <v>13.7</v>
      </c>
    </row>
    <row r="152" spans="1:56" x14ac:dyDescent="0.3">
      <c r="A152" t="s">
        <v>1200</v>
      </c>
      <c r="B152" t="s">
        <v>1187</v>
      </c>
      <c r="C152" t="s">
        <v>1188</v>
      </c>
      <c r="D152" t="s">
        <v>1201</v>
      </c>
      <c r="E152" t="s">
        <v>1386</v>
      </c>
      <c r="F152">
        <v>185297</v>
      </c>
      <c r="G152">
        <v>82408</v>
      </c>
      <c r="H152" s="24">
        <v>44.47</v>
      </c>
      <c r="I152">
        <v>102889</v>
      </c>
      <c r="J152">
        <v>55.53</v>
      </c>
      <c r="K152" t="str">
        <f t="shared" si="25"/>
        <v>pr_theme_weight4</v>
      </c>
      <c r="P152" s="32" t="s">
        <v>1132</v>
      </c>
      <c r="Q152" s="32">
        <v>224852</v>
      </c>
      <c r="R152" s="32">
        <v>224852</v>
      </c>
      <c r="S152" s="33">
        <v>100</v>
      </c>
      <c r="T152" s="32">
        <v>0</v>
      </c>
      <c r="U152" s="32">
        <v>0</v>
      </c>
      <c r="W152" t="str">
        <f t="shared" si="28"/>
        <v>pr_newestcadate</v>
      </c>
      <c r="X152">
        <f t="shared" si="28"/>
        <v>185297</v>
      </c>
      <c r="Y152">
        <f t="shared" si="28"/>
        <v>101095</v>
      </c>
      <c r="Z152" s="10">
        <f t="shared" si="28"/>
        <v>54.56</v>
      </c>
      <c r="AA152">
        <f t="shared" si="28"/>
        <v>84202</v>
      </c>
      <c r="AB152">
        <f t="shared" si="28"/>
        <v>45.44</v>
      </c>
      <c r="AD152" t="str">
        <f t="shared" si="29"/>
        <v>pr_newestcadate</v>
      </c>
      <c r="AE152">
        <f t="shared" si="29"/>
        <v>224852</v>
      </c>
      <c r="AF152">
        <f t="shared" si="29"/>
        <v>224852</v>
      </c>
      <c r="AG152" s="10">
        <f t="shared" si="29"/>
        <v>100</v>
      </c>
      <c r="AH152">
        <f t="shared" si="29"/>
        <v>0</v>
      </c>
      <c r="AI152">
        <f t="shared" si="29"/>
        <v>0</v>
      </c>
      <c r="AK152" t="str">
        <f t="shared" si="24"/>
        <v>pr_newestcadate</v>
      </c>
      <c r="AL152">
        <f t="shared" si="24"/>
        <v>224852</v>
      </c>
      <c r="AM152">
        <f t="shared" si="24"/>
        <v>131855</v>
      </c>
      <c r="AN152" s="10">
        <f t="shared" si="24"/>
        <v>58.64</v>
      </c>
      <c r="AO152">
        <f t="shared" si="24"/>
        <v>92997</v>
      </c>
      <c r="AP152">
        <f t="shared" si="24"/>
        <v>41.36</v>
      </c>
      <c r="AR152" t="s">
        <v>1132</v>
      </c>
      <c r="AS152">
        <v>224852</v>
      </c>
      <c r="AT152">
        <v>224852</v>
      </c>
      <c r="AU152">
        <v>100</v>
      </c>
      <c r="AV152">
        <v>0</v>
      </c>
      <c r="AW152">
        <v>0</v>
      </c>
      <c r="AY152" t="s">
        <v>1363</v>
      </c>
      <c r="AZ152">
        <v>224852</v>
      </c>
      <c r="BA152">
        <v>119814</v>
      </c>
      <c r="BB152">
        <v>53.29</v>
      </c>
      <c r="BC152">
        <v>105038</v>
      </c>
      <c r="BD152">
        <v>46.71</v>
      </c>
    </row>
    <row r="153" spans="1:56" x14ac:dyDescent="0.3">
      <c r="A153" t="s">
        <v>1202</v>
      </c>
      <c r="B153" t="s">
        <v>92</v>
      </c>
      <c r="C153" t="s">
        <v>62</v>
      </c>
      <c r="D153" t="s">
        <v>1203</v>
      </c>
      <c r="E153" t="s">
        <v>1200</v>
      </c>
      <c r="F153">
        <v>185297</v>
      </c>
      <c r="G153">
        <v>82408</v>
      </c>
      <c r="H153" s="24">
        <v>44.47</v>
      </c>
      <c r="I153">
        <v>102889</v>
      </c>
      <c r="J153">
        <v>55.53</v>
      </c>
      <c r="K153" t="str">
        <f t="shared" si="25"/>
        <v>pr_theme4</v>
      </c>
      <c r="P153" s="32" t="s">
        <v>1357</v>
      </c>
      <c r="Q153" s="32">
        <v>224852</v>
      </c>
      <c r="R153" s="32">
        <v>224852</v>
      </c>
      <c r="S153" s="33">
        <v>100</v>
      </c>
      <c r="T153" s="32">
        <v>0</v>
      </c>
      <c r="U153" s="32">
        <v>0</v>
      </c>
      <c r="W153" t="str">
        <f t="shared" si="28"/>
        <v>pr_newestdocumentdate</v>
      </c>
      <c r="X153">
        <f t="shared" si="28"/>
        <v>185297</v>
      </c>
      <c r="Y153">
        <f t="shared" si="28"/>
        <v>5295</v>
      </c>
      <c r="Z153" s="10">
        <f t="shared" si="28"/>
        <v>2.8580000000000001</v>
      </c>
      <c r="AA153">
        <f t="shared" si="28"/>
        <v>180002</v>
      </c>
      <c r="AB153">
        <f t="shared" si="28"/>
        <v>97.14</v>
      </c>
      <c r="AD153" t="str">
        <f t="shared" si="29"/>
        <v>pr_newestdocumentdate</v>
      </c>
      <c r="AE153">
        <f t="shared" si="29"/>
        <v>224852</v>
      </c>
      <c r="AF153">
        <f t="shared" si="29"/>
        <v>224852</v>
      </c>
      <c r="AG153" s="10">
        <f t="shared" si="29"/>
        <v>100</v>
      </c>
      <c r="AH153">
        <f t="shared" si="29"/>
        <v>0</v>
      </c>
      <c r="AI153">
        <f t="shared" si="29"/>
        <v>0</v>
      </c>
      <c r="AK153" t="str">
        <f t="shared" si="24"/>
        <v>pr_newestdocumentdate</v>
      </c>
      <c r="AL153">
        <f t="shared" si="24"/>
        <v>224852</v>
      </c>
      <c r="AM153">
        <f t="shared" si="24"/>
        <v>8830</v>
      </c>
      <c r="AN153" s="10">
        <f t="shared" si="24"/>
        <v>3.927</v>
      </c>
      <c r="AO153">
        <f t="shared" si="24"/>
        <v>216022</v>
      </c>
      <c r="AP153">
        <f t="shared" si="24"/>
        <v>96.07</v>
      </c>
      <c r="AR153" t="s">
        <v>1357</v>
      </c>
      <c r="AS153">
        <v>224852</v>
      </c>
      <c r="AT153">
        <v>224852</v>
      </c>
      <c r="AU153">
        <v>100</v>
      </c>
      <c r="AV153">
        <v>0</v>
      </c>
      <c r="AW153">
        <v>0</v>
      </c>
      <c r="AY153" t="s">
        <v>1364</v>
      </c>
      <c r="AZ153">
        <v>224852</v>
      </c>
      <c r="BA153">
        <v>207767</v>
      </c>
      <c r="BB153">
        <v>92.4</v>
      </c>
      <c r="BC153">
        <v>17085</v>
      </c>
      <c r="BD153">
        <v>7.5979999999999999</v>
      </c>
    </row>
    <row r="154" spans="1:56" x14ac:dyDescent="0.3">
      <c r="A154" t="s">
        <v>1204</v>
      </c>
      <c r="B154" t="s">
        <v>1187</v>
      </c>
      <c r="C154" t="s">
        <v>1188</v>
      </c>
      <c r="D154" t="s">
        <v>1205</v>
      </c>
      <c r="E154" t="s">
        <v>1387</v>
      </c>
      <c r="F154">
        <v>185297</v>
      </c>
      <c r="G154">
        <v>120340</v>
      </c>
      <c r="H154" s="24">
        <v>64.94</v>
      </c>
      <c r="I154">
        <v>64957</v>
      </c>
      <c r="J154">
        <v>35.06</v>
      </c>
      <c r="K154" t="str">
        <f t="shared" si="25"/>
        <v>pr_theme_weight5</v>
      </c>
      <c r="P154" s="32" t="s">
        <v>1358</v>
      </c>
      <c r="Q154" s="32">
        <v>224852</v>
      </c>
      <c r="R154" s="32">
        <v>224852</v>
      </c>
      <c r="S154" s="33">
        <v>100</v>
      </c>
      <c r="T154" s="32">
        <v>0</v>
      </c>
      <c r="U154" s="32">
        <v>0</v>
      </c>
      <c r="W154" t="str">
        <f t="shared" si="28"/>
        <v>pr_oldestcftdate</v>
      </c>
      <c r="X154">
        <f t="shared" si="27"/>
        <v>185297</v>
      </c>
      <c r="Y154">
        <f t="shared" si="27"/>
        <v>70274</v>
      </c>
      <c r="Z154" s="10">
        <f t="shared" si="27"/>
        <v>37.93</v>
      </c>
      <c r="AA154">
        <f t="shared" si="27"/>
        <v>115023</v>
      </c>
      <c r="AB154">
        <f t="shared" si="27"/>
        <v>62.07</v>
      </c>
      <c r="AD154" t="str">
        <f t="shared" ref="AD154:AI163" si="30">VLOOKUP($P154,$AR$4:$AW$257,AD$3,FALSE)</f>
        <v>pr_oldestcftdate</v>
      </c>
      <c r="AE154">
        <f t="shared" si="30"/>
        <v>224852</v>
      </c>
      <c r="AF154">
        <f t="shared" si="30"/>
        <v>224852</v>
      </c>
      <c r="AG154" s="10">
        <f t="shared" si="30"/>
        <v>100</v>
      </c>
      <c r="AH154">
        <f t="shared" si="30"/>
        <v>0</v>
      </c>
      <c r="AI154">
        <f t="shared" si="30"/>
        <v>0</v>
      </c>
      <c r="AK154" t="str">
        <f t="shared" si="24"/>
        <v>pr_oldestcftdate</v>
      </c>
      <c r="AL154">
        <f t="shared" si="24"/>
        <v>224852</v>
      </c>
      <c r="AM154">
        <f t="shared" si="24"/>
        <v>95053</v>
      </c>
      <c r="AN154" s="10">
        <f t="shared" si="24"/>
        <v>42.27</v>
      </c>
      <c r="AO154">
        <f t="shared" si="24"/>
        <v>129799</v>
      </c>
      <c r="AP154">
        <f t="shared" si="24"/>
        <v>57.73</v>
      </c>
      <c r="AR154" t="s">
        <v>1358</v>
      </c>
      <c r="AS154">
        <v>224852</v>
      </c>
      <c r="AT154">
        <v>224852</v>
      </c>
      <c r="AU154">
        <v>100</v>
      </c>
      <c r="AV154">
        <v>0</v>
      </c>
      <c r="AW154">
        <v>0</v>
      </c>
      <c r="AY154" t="s">
        <v>1365</v>
      </c>
      <c r="AZ154">
        <v>224852</v>
      </c>
      <c r="BA154">
        <v>207767</v>
      </c>
      <c r="BB154">
        <v>92.4</v>
      </c>
      <c r="BC154">
        <v>17085</v>
      </c>
      <c r="BD154">
        <v>7.5979999999999999</v>
      </c>
    </row>
    <row r="155" spans="1:56" x14ac:dyDescent="0.3">
      <c r="A155" t="s">
        <v>1206</v>
      </c>
      <c r="B155" t="s">
        <v>92</v>
      </c>
      <c r="C155" t="s">
        <v>62</v>
      </c>
      <c r="D155" t="s">
        <v>1207</v>
      </c>
      <c r="E155" t="s">
        <v>1204</v>
      </c>
      <c r="F155">
        <v>185297</v>
      </c>
      <c r="G155">
        <v>120340</v>
      </c>
      <c r="H155" s="24">
        <v>64.94</v>
      </c>
      <c r="I155">
        <v>64957</v>
      </c>
      <c r="J155">
        <v>35.06</v>
      </c>
      <c r="K155" t="str">
        <f t="shared" si="25"/>
        <v>pr_theme5</v>
      </c>
      <c r="P155" s="32" t="s">
        <v>1135</v>
      </c>
      <c r="Q155" s="32">
        <v>224852</v>
      </c>
      <c r="R155" s="32">
        <v>224852</v>
      </c>
      <c r="S155" s="33">
        <v>100</v>
      </c>
      <c r="T155" s="32">
        <v>0</v>
      </c>
      <c r="U155" s="32">
        <v>0</v>
      </c>
      <c r="W155" t="str">
        <f t="shared" si="28"/>
        <v>pr_oldestcadate</v>
      </c>
      <c r="X155">
        <f t="shared" si="27"/>
        <v>185297</v>
      </c>
      <c r="Y155">
        <f t="shared" si="27"/>
        <v>101095</v>
      </c>
      <c r="Z155" s="10">
        <f t="shared" si="27"/>
        <v>54.56</v>
      </c>
      <c r="AA155">
        <f t="shared" si="27"/>
        <v>84202</v>
      </c>
      <c r="AB155">
        <f t="shared" si="27"/>
        <v>45.44</v>
      </c>
      <c r="AD155" t="str">
        <f t="shared" si="30"/>
        <v>pr_oldestcadate</v>
      </c>
      <c r="AE155">
        <f t="shared" si="30"/>
        <v>224852</v>
      </c>
      <c r="AF155">
        <f t="shared" si="30"/>
        <v>224852</v>
      </c>
      <c r="AG155" s="10">
        <f t="shared" si="30"/>
        <v>100</v>
      </c>
      <c r="AH155">
        <f t="shared" si="30"/>
        <v>0</v>
      </c>
      <c r="AI155">
        <f t="shared" si="30"/>
        <v>0</v>
      </c>
      <c r="AK155" t="str">
        <f t="shared" si="24"/>
        <v>pr_oldestcadate</v>
      </c>
      <c r="AL155">
        <f t="shared" si="24"/>
        <v>224852</v>
      </c>
      <c r="AM155">
        <f t="shared" si="24"/>
        <v>131855</v>
      </c>
      <c r="AN155" s="10">
        <f t="shared" si="24"/>
        <v>58.64</v>
      </c>
      <c r="AO155">
        <f t="shared" si="24"/>
        <v>92997</v>
      </c>
      <c r="AP155">
        <f t="shared" si="24"/>
        <v>41.36</v>
      </c>
      <c r="AR155" t="s">
        <v>1135</v>
      </c>
      <c r="AS155">
        <v>224852</v>
      </c>
      <c r="AT155">
        <v>224852</v>
      </c>
      <c r="AU155">
        <v>100</v>
      </c>
      <c r="AV155">
        <v>0</v>
      </c>
      <c r="AW155">
        <v>0</v>
      </c>
      <c r="AY155" t="s">
        <v>1366</v>
      </c>
      <c r="AZ155">
        <v>224852</v>
      </c>
      <c r="BA155">
        <v>136959</v>
      </c>
      <c r="BB155">
        <v>60.91</v>
      </c>
      <c r="BC155">
        <v>87893</v>
      </c>
      <c r="BD155">
        <v>39.090000000000003</v>
      </c>
    </row>
    <row r="156" spans="1:56" x14ac:dyDescent="0.3">
      <c r="A156" t="s">
        <v>1208</v>
      </c>
      <c r="B156" t="s">
        <v>606</v>
      </c>
      <c r="C156" t="s">
        <v>29</v>
      </c>
      <c r="D156" t="s">
        <v>1209</v>
      </c>
      <c r="E156" t="s">
        <v>1388</v>
      </c>
      <c r="F156">
        <v>185297</v>
      </c>
      <c r="G156">
        <v>185297</v>
      </c>
      <c r="H156" s="24">
        <v>100</v>
      </c>
      <c r="I156">
        <v>0</v>
      </c>
      <c r="J156">
        <v>0</v>
      </c>
      <c r="K156" t="str">
        <f t="shared" si="25"/>
        <v>pr_theme_weight6</v>
      </c>
      <c r="P156" s="32" t="s">
        <v>1359</v>
      </c>
      <c r="Q156" s="32">
        <v>224852</v>
      </c>
      <c r="R156" s="32">
        <v>224852</v>
      </c>
      <c r="S156" s="33">
        <v>100</v>
      </c>
      <c r="T156" s="32">
        <v>0</v>
      </c>
      <c r="U156" s="32">
        <v>0</v>
      </c>
      <c r="W156" t="str">
        <f t="shared" si="28"/>
        <v>pr_oldestdocumentdate</v>
      </c>
      <c r="X156">
        <f t="shared" si="27"/>
        <v>185297</v>
      </c>
      <c r="Y156">
        <f t="shared" si="27"/>
        <v>5295</v>
      </c>
      <c r="Z156" s="10">
        <f t="shared" si="27"/>
        <v>2.8580000000000001</v>
      </c>
      <c r="AA156">
        <f t="shared" si="27"/>
        <v>180002</v>
      </c>
      <c r="AB156">
        <f t="shared" si="27"/>
        <v>97.14</v>
      </c>
      <c r="AD156" t="str">
        <f t="shared" si="30"/>
        <v>pr_oldestdocumentdate</v>
      </c>
      <c r="AE156">
        <f t="shared" si="30"/>
        <v>224852</v>
      </c>
      <c r="AF156">
        <f t="shared" si="30"/>
        <v>224852</v>
      </c>
      <c r="AG156" s="10">
        <f t="shared" si="30"/>
        <v>100</v>
      </c>
      <c r="AH156">
        <f t="shared" si="30"/>
        <v>0</v>
      </c>
      <c r="AI156">
        <f t="shared" si="30"/>
        <v>0</v>
      </c>
      <c r="AK156" t="str">
        <f t="shared" ref="AK156:AP187" si="31">VLOOKUP($P156,$AY$4:$BD$259,AK$3,FALSE)</f>
        <v>pr_oldestdocumentdate</v>
      </c>
      <c r="AL156">
        <f t="shared" si="31"/>
        <v>224852</v>
      </c>
      <c r="AM156">
        <f t="shared" si="31"/>
        <v>8830</v>
      </c>
      <c r="AN156" s="10">
        <f t="shared" si="31"/>
        <v>3.927</v>
      </c>
      <c r="AO156">
        <f t="shared" si="31"/>
        <v>216022</v>
      </c>
      <c r="AP156">
        <f t="shared" si="31"/>
        <v>96.07</v>
      </c>
      <c r="AR156" t="s">
        <v>1359</v>
      </c>
      <c r="AS156">
        <v>224852</v>
      </c>
      <c r="AT156">
        <v>224852</v>
      </c>
      <c r="AU156">
        <v>100</v>
      </c>
      <c r="AV156">
        <v>0</v>
      </c>
      <c r="AW156">
        <v>0</v>
      </c>
      <c r="AY156" t="s">
        <v>1367</v>
      </c>
      <c r="AZ156">
        <v>224852</v>
      </c>
      <c r="BA156">
        <v>119887</v>
      </c>
      <c r="BB156">
        <v>53.32</v>
      </c>
      <c r="BC156">
        <v>104965</v>
      </c>
      <c r="BD156">
        <v>46.68</v>
      </c>
    </row>
    <row r="157" spans="1:56" x14ac:dyDescent="0.3">
      <c r="A157" t="s">
        <v>226</v>
      </c>
      <c r="B157" t="s">
        <v>23</v>
      </c>
      <c r="C157" t="s">
        <v>49</v>
      </c>
      <c r="D157" t="s">
        <v>1210</v>
      </c>
      <c r="E157" t="s">
        <v>1208</v>
      </c>
      <c r="F157">
        <v>185297</v>
      </c>
      <c r="G157">
        <v>185297</v>
      </c>
      <c r="H157" s="24">
        <v>100</v>
      </c>
      <c r="I157">
        <v>0</v>
      </c>
      <c r="J157">
        <v>0</v>
      </c>
      <c r="K157" t="str">
        <f t="shared" si="25"/>
        <v>pr_theme6</v>
      </c>
      <c r="P157" s="30" t="s">
        <v>1360</v>
      </c>
      <c r="Q157" s="30">
        <v>224852</v>
      </c>
      <c r="R157" s="30">
        <v>119814</v>
      </c>
      <c r="S157" s="31">
        <v>53.29</v>
      </c>
      <c r="T157" s="30">
        <v>105038</v>
      </c>
      <c r="U157" s="30">
        <v>46.71</v>
      </c>
      <c r="W157" t="str">
        <f t="shared" si="28"/>
        <v>evaluationfiscalyear</v>
      </c>
      <c r="X157">
        <f t="shared" si="27"/>
        <v>185297</v>
      </c>
      <c r="Y157">
        <f t="shared" si="27"/>
        <v>82284</v>
      </c>
      <c r="Z157" s="10">
        <f t="shared" si="27"/>
        <v>44.41</v>
      </c>
      <c r="AA157">
        <f t="shared" si="27"/>
        <v>103013</v>
      </c>
      <c r="AB157">
        <f t="shared" si="27"/>
        <v>55.59</v>
      </c>
      <c r="AD157" t="str">
        <f t="shared" si="30"/>
        <v>evaluationfiscalyear</v>
      </c>
      <c r="AE157">
        <f t="shared" si="30"/>
        <v>224852</v>
      </c>
      <c r="AF157">
        <f t="shared" si="30"/>
        <v>119814</v>
      </c>
      <c r="AG157" s="10">
        <f t="shared" si="30"/>
        <v>53.29</v>
      </c>
      <c r="AH157">
        <f t="shared" si="30"/>
        <v>105038</v>
      </c>
      <c r="AI157">
        <f t="shared" si="30"/>
        <v>46.71</v>
      </c>
      <c r="AK157" t="str">
        <f t="shared" si="31"/>
        <v>evaluationfiscalyear</v>
      </c>
      <c r="AL157">
        <f t="shared" si="31"/>
        <v>224852</v>
      </c>
      <c r="AM157">
        <f t="shared" si="31"/>
        <v>119814</v>
      </c>
      <c r="AN157" s="10">
        <f t="shared" si="31"/>
        <v>53.29</v>
      </c>
      <c r="AO157">
        <f t="shared" si="31"/>
        <v>105038</v>
      </c>
      <c r="AP157">
        <f t="shared" si="31"/>
        <v>46.71</v>
      </c>
      <c r="AR157" t="s">
        <v>1360</v>
      </c>
      <c r="AS157">
        <v>224852</v>
      </c>
      <c r="AT157">
        <v>119814</v>
      </c>
      <c r="AU157">
        <v>53.29</v>
      </c>
      <c r="AV157">
        <v>105038</v>
      </c>
      <c r="AW157">
        <v>46.71</v>
      </c>
      <c r="AY157" t="s">
        <v>1368</v>
      </c>
      <c r="AZ157">
        <v>224852</v>
      </c>
      <c r="BA157">
        <v>139527</v>
      </c>
      <c r="BB157">
        <v>62.05</v>
      </c>
      <c r="BC157">
        <v>85325</v>
      </c>
      <c r="BD157">
        <v>37.950000000000003</v>
      </c>
    </row>
    <row r="158" spans="1:56" x14ac:dyDescent="0.3">
      <c r="A158" t="s">
        <v>1211</v>
      </c>
      <c r="B158" t="s">
        <v>162</v>
      </c>
      <c r="C158" t="s">
        <v>49</v>
      </c>
      <c r="D158" t="s">
        <v>1212</v>
      </c>
      <c r="E158" t="s">
        <v>1389</v>
      </c>
      <c r="F158">
        <v>185297</v>
      </c>
      <c r="G158">
        <v>3627</v>
      </c>
      <c r="H158" s="24">
        <v>1.9570000000000001</v>
      </c>
      <c r="I158">
        <v>181670</v>
      </c>
      <c r="J158">
        <v>98.04</v>
      </c>
      <c r="K158" t="str">
        <f t="shared" si="25"/>
        <v>pr_admin_capacity</v>
      </c>
      <c r="P158" s="30" t="s">
        <v>639</v>
      </c>
      <c r="Q158" s="30">
        <v>224852</v>
      </c>
      <c r="R158" s="30">
        <v>119814</v>
      </c>
      <c r="S158" s="31">
        <v>53.29</v>
      </c>
      <c r="T158" s="30">
        <v>105038</v>
      </c>
      <c r="U158" s="30">
        <v>46.71</v>
      </c>
      <c r="W158" t="str">
        <f t="shared" si="28"/>
        <v>evaluationdata</v>
      </c>
      <c r="X158">
        <f t="shared" si="27"/>
        <v>185297</v>
      </c>
      <c r="Y158">
        <f t="shared" si="27"/>
        <v>82284</v>
      </c>
      <c r="Z158" s="10">
        <f t="shared" si="27"/>
        <v>44.41</v>
      </c>
      <c r="AA158">
        <f t="shared" si="27"/>
        <v>103013</v>
      </c>
      <c r="AB158">
        <f t="shared" si="27"/>
        <v>55.59</v>
      </c>
      <c r="AD158" t="str">
        <f t="shared" si="30"/>
        <v>evaluationdata</v>
      </c>
      <c r="AE158">
        <f t="shared" si="30"/>
        <v>224852</v>
      </c>
      <c r="AF158">
        <f t="shared" si="30"/>
        <v>119814</v>
      </c>
      <c r="AG158" s="10">
        <f t="shared" si="30"/>
        <v>53.29</v>
      </c>
      <c r="AH158">
        <f t="shared" si="30"/>
        <v>105038</v>
      </c>
      <c r="AI158">
        <f t="shared" si="30"/>
        <v>46.71</v>
      </c>
      <c r="AK158" t="str">
        <f t="shared" si="31"/>
        <v>evaluationdata</v>
      </c>
      <c r="AL158">
        <f t="shared" si="31"/>
        <v>224852</v>
      </c>
      <c r="AM158">
        <f t="shared" si="31"/>
        <v>119814</v>
      </c>
      <c r="AN158" s="10">
        <f t="shared" si="31"/>
        <v>53.29</v>
      </c>
      <c r="AO158">
        <f t="shared" si="31"/>
        <v>105038</v>
      </c>
      <c r="AP158">
        <f t="shared" si="31"/>
        <v>46.71</v>
      </c>
      <c r="AR158" t="s">
        <v>639</v>
      </c>
      <c r="AS158">
        <v>224852</v>
      </c>
      <c r="AT158">
        <v>119814</v>
      </c>
      <c r="AU158">
        <v>53.29</v>
      </c>
      <c r="AV158">
        <v>105038</v>
      </c>
      <c r="AW158">
        <v>46.71</v>
      </c>
      <c r="AY158" t="s">
        <v>1373</v>
      </c>
      <c r="AZ158">
        <v>224852</v>
      </c>
      <c r="BA158">
        <v>120977</v>
      </c>
      <c r="BB158">
        <v>53.8</v>
      </c>
      <c r="BC158">
        <v>103875</v>
      </c>
      <c r="BD158">
        <v>46.2</v>
      </c>
    </row>
    <row r="159" spans="1:56" x14ac:dyDescent="0.3">
      <c r="A159" t="s">
        <v>1213</v>
      </c>
      <c r="B159" t="s">
        <v>162</v>
      </c>
      <c r="C159" t="s">
        <v>49</v>
      </c>
      <c r="D159" t="s">
        <v>1214</v>
      </c>
      <c r="E159" t="s">
        <v>1211</v>
      </c>
      <c r="F159">
        <v>185297</v>
      </c>
      <c r="G159">
        <v>14</v>
      </c>
      <c r="H159" s="24">
        <v>7.6E-3</v>
      </c>
      <c r="I159">
        <v>185283</v>
      </c>
      <c r="J159">
        <v>99.99</v>
      </c>
      <c r="K159" t="str">
        <f t="shared" si="25"/>
        <v>pr_no_ca</v>
      </c>
      <c r="P159" s="30" t="s">
        <v>640</v>
      </c>
      <c r="Q159" s="30">
        <v>224852</v>
      </c>
      <c r="R159" s="30">
        <v>119814</v>
      </c>
      <c r="S159" s="31">
        <v>53.29</v>
      </c>
      <c r="T159" s="30">
        <v>105038</v>
      </c>
      <c r="U159" s="30">
        <v>46.71</v>
      </c>
      <c r="W159" t="str">
        <f t="shared" si="28"/>
        <v>evaluationtype</v>
      </c>
      <c r="X159">
        <f t="shared" si="27"/>
        <v>185297</v>
      </c>
      <c r="Y159">
        <f t="shared" si="27"/>
        <v>82284</v>
      </c>
      <c r="Z159" s="10">
        <f t="shared" si="27"/>
        <v>44.41</v>
      </c>
      <c r="AA159">
        <f t="shared" si="27"/>
        <v>103013</v>
      </c>
      <c r="AB159">
        <f t="shared" si="27"/>
        <v>55.59</v>
      </c>
      <c r="AD159" t="str">
        <f t="shared" si="30"/>
        <v>evaluationtype</v>
      </c>
      <c r="AE159">
        <f t="shared" si="30"/>
        <v>224852</v>
      </c>
      <c r="AF159">
        <f t="shared" si="30"/>
        <v>119814</v>
      </c>
      <c r="AG159" s="10">
        <f t="shared" si="30"/>
        <v>53.29</v>
      </c>
      <c r="AH159">
        <f t="shared" si="30"/>
        <v>105038</v>
      </c>
      <c r="AI159">
        <f t="shared" si="30"/>
        <v>46.71</v>
      </c>
      <c r="AK159" t="str">
        <f t="shared" si="31"/>
        <v>evaluationtype</v>
      </c>
      <c r="AL159">
        <f t="shared" si="31"/>
        <v>224852</v>
      </c>
      <c r="AM159">
        <f t="shared" si="31"/>
        <v>119814</v>
      </c>
      <c r="AN159" s="10">
        <f t="shared" si="31"/>
        <v>53.29</v>
      </c>
      <c r="AO159">
        <f t="shared" si="31"/>
        <v>105038</v>
      </c>
      <c r="AP159">
        <f t="shared" si="31"/>
        <v>46.71</v>
      </c>
      <c r="AR159" t="s">
        <v>640</v>
      </c>
      <c r="AS159">
        <v>224852</v>
      </c>
      <c r="AT159">
        <v>119814</v>
      </c>
      <c r="AU159">
        <v>53.29</v>
      </c>
      <c r="AV159">
        <v>105038</v>
      </c>
      <c r="AW159">
        <v>46.71</v>
      </c>
      <c r="AY159" t="s">
        <v>1374</v>
      </c>
      <c r="AZ159">
        <v>224852</v>
      </c>
      <c r="BA159">
        <v>119883</v>
      </c>
      <c r="BB159">
        <v>53.32</v>
      </c>
      <c r="BC159">
        <v>104969</v>
      </c>
      <c r="BD159">
        <v>46.68</v>
      </c>
    </row>
    <row r="160" spans="1:56" x14ac:dyDescent="0.3">
      <c r="A160" t="s">
        <v>1215</v>
      </c>
      <c r="B160" t="s">
        <v>92</v>
      </c>
      <c r="C160" t="s">
        <v>49</v>
      </c>
      <c r="D160" t="s">
        <v>1216</v>
      </c>
      <c r="E160" t="s">
        <v>1213</v>
      </c>
      <c r="F160">
        <v>185297</v>
      </c>
      <c r="G160">
        <v>14</v>
      </c>
      <c r="H160" s="24">
        <v>7.6E-3</v>
      </c>
      <c r="I160">
        <v>185283</v>
      </c>
      <c r="J160">
        <v>99.99</v>
      </c>
      <c r="K160" t="str">
        <f t="shared" si="25"/>
        <v>pr_no_cft</v>
      </c>
      <c r="P160" s="30" t="s">
        <v>1361</v>
      </c>
      <c r="Q160" s="30">
        <v>224852</v>
      </c>
      <c r="R160" s="30">
        <v>193614</v>
      </c>
      <c r="S160" s="31">
        <v>86.11</v>
      </c>
      <c r="T160" s="30">
        <v>31238</v>
      </c>
      <c r="U160" s="30">
        <v>13.89</v>
      </c>
      <c r="W160" t="str">
        <f t="shared" si="28"/>
        <v>evaluationerrexante</v>
      </c>
      <c r="X160">
        <f t="shared" si="27"/>
        <v>185297</v>
      </c>
      <c r="Y160">
        <f t="shared" si="27"/>
        <v>154110</v>
      </c>
      <c r="Z160" s="10">
        <f t="shared" si="27"/>
        <v>83.17</v>
      </c>
      <c r="AA160">
        <f t="shared" si="27"/>
        <v>31187</v>
      </c>
      <c r="AB160">
        <f t="shared" si="27"/>
        <v>16.829999999999998</v>
      </c>
      <c r="AD160" t="str">
        <f t="shared" si="30"/>
        <v>evaluationerrexante</v>
      </c>
      <c r="AE160">
        <f t="shared" si="30"/>
        <v>224852</v>
      </c>
      <c r="AF160">
        <f t="shared" si="30"/>
        <v>193614</v>
      </c>
      <c r="AG160" s="10">
        <f t="shared" si="30"/>
        <v>86.11</v>
      </c>
      <c r="AH160">
        <f t="shared" si="30"/>
        <v>31238</v>
      </c>
      <c r="AI160">
        <f t="shared" si="30"/>
        <v>13.89</v>
      </c>
      <c r="AK160" t="str">
        <f t="shared" si="31"/>
        <v>evaluationerrexante</v>
      </c>
      <c r="AL160">
        <f t="shared" si="31"/>
        <v>224852</v>
      </c>
      <c r="AM160">
        <f t="shared" si="31"/>
        <v>193614</v>
      </c>
      <c r="AN160" s="10">
        <f t="shared" si="31"/>
        <v>86.11</v>
      </c>
      <c r="AO160">
        <f t="shared" si="31"/>
        <v>31238</v>
      </c>
      <c r="AP160">
        <f t="shared" si="31"/>
        <v>13.89</v>
      </c>
      <c r="AR160" t="s">
        <v>1361</v>
      </c>
      <c r="AS160">
        <v>224852</v>
      </c>
      <c r="AT160">
        <v>193614</v>
      </c>
      <c r="AU160">
        <v>86.11</v>
      </c>
      <c r="AV160">
        <v>31238</v>
      </c>
      <c r="AW160">
        <v>13.89</v>
      </c>
      <c r="AY160" t="s">
        <v>1375</v>
      </c>
      <c r="AZ160">
        <v>224852</v>
      </c>
      <c r="BA160">
        <v>120977</v>
      </c>
      <c r="BB160">
        <v>53.8</v>
      </c>
      <c r="BC160">
        <v>103875</v>
      </c>
      <c r="BD160">
        <v>46.2</v>
      </c>
    </row>
    <row r="161" spans="1:56" x14ac:dyDescent="0.3">
      <c r="A161" t="s">
        <v>1217</v>
      </c>
      <c r="B161" t="s">
        <v>162</v>
      </c>
      <c r="C161" t="s">
        <v>49</v>
      </c>
      <c r="D161" t="s">
        <v>1218</v>
      </c>
      <c r="E161" t="s">
        <v>1215</v>
      </c>
      <c r="F161">
        <v>185297</v>
      </c>
      <c r="G161">
        <v>14</v>
      </c>
      <c r="H161" s="24">
        <v>7.6E-3</v>
      </c>
      <c r="I161">
        <v>185283</v>
      </c>
      <c r="J161">
        <v>99.99</v>
      </c>
      <c r="K161" t="str">
        <f t="shared" si="25"/>
        <v>pr_no_m</v>
      </c>
      <c r="P161" s="30" t="s">
        <v>1362</v>
      </c>
      <c r="Q161" s="30">
        <v>224852</v>
      </c>
      <c r="R161" s="30">
        <v>194041</v>
      </c>
      <c r="S161" s="31">
        <v>86.3</v>
      </c>
      <c r="T161" s="30">
        <v>30811</v>
      </c>
      <c r="U161" s="30">
        <v>13.7</v>
      </c>
      <c r="W161" t="str">
        <f t="shared" si="28"/>
        <v>evaluationerrexpost</v>
      </c>
      <c r="X161">
        <f t="shared" si="27"/>
        <v>185297</v>
      </c>
      <c r="Y161">
        <f t="shared" si="27"/>
        <v>154177</v>
      </c>
      <c r="Z161" s="10">
        <f t="shared" si="27"/>
        <v>83.21</v>
      </c>
      <c r="AA161">
        <f t="shared" si="27"/>
        <v>31120</v>
      </c>
      <c r="AB161">
        <f t="shared" si="27"/>
        <v>16.79</v>
      </c>
      <c r="AD161" t="str">
        <f t="shared" si="30"/>
        <v>evaluationerrexpost</v>
      </c>
      <c r="AE161">
        <f t="shared" si="30"/>
        <v>224852</v>
      </c>
      <c r="AF161">
        <f t="shared" si="30"/>
        <v>194041</v>
      </c>
      <c r="AG161" s="10">
        <f t="shared" si="30"/>
        <v>86.3</v>
      </c>
      <c r="AH161">
        <f t="shared" si="30"/>
        <v>30811</v>
      </c>
      <c r="AI161">
        <f t="shared" si="30"/>
        <v>13.7</v>
      </c>
      <c r="AK161" t="str">
        <f t="shared" si="31"/>
        <v>evaluationerrexpost</v>
      </c>
      <c r="AL161">
        <f t="shared" si="31"/>
        <v>224852</v>
      </c>
      <c r="AM161">
        <f t="shared" si="31"/>
        <v>194041</v>
      </c>
      <c r="AN161" s="10">
        <f t="shared" si="31"/>
        <v>86.3</v>
      </c>
      <c r="AO161">
        <f t="shared" si="31"/>
        <v>30811</v>
      </c>
      <c r="AP161">
        <f t="shared" si="31"/>
        <v>13.7</v>
      </c>
      <c r="AR161" t="s">
        <v>1362</v>
      </c>
      <c r="AS161">
        <v>224852</v>
      </c>
      <c r="AT161">
        <v>194041</v>
      </c>
      <c r="AU161">
        <v>86.3</v>
      </c>
      <c r="AV161">
        <v>30811</v>
      </c>
      <c r="AW161">
        <v>13.7</v>
      </c>
      <c r="AY161" t="s">
        <v>161</v>
      </c>
      <c r="AZ161">
        <v>224852</v>
      </c>
      <c r="BA161">
        <v>22752</v>
      </c>
      <c r="BB161">
        <v>10.119999999999999</v>
      </c>
      <c r="BC161">
        <v>202100</v>
      </c>
      <c r="BD161">
        <v>89.88</v>
      </c>
    </row>
    <row r="162" spans="1:56" x14ac:dyDescent="0.3">
      <c r="A162" t="s">
        <v>1219</v>
      </c>
      <c r="B162" t="s">
        <v>23</v>
      </c>
      <c r="C162" t="s">
        <v>49</v>
      </c>
      <c r="D162" t="s">
        <v>1220</v>
      </c>
      <c r="E162" t="s">
        <v>1217</v>
      </c>
      <c r="F162">
        <v>185297</v>
      </c>
      <c r="G162">
        <v>14</v>
      </c>
      <c r="H162" s="24">
        <v>7.6E-3</v>
      </c>
      <c r="I162">
        <v>185283</v>
      </c>
      <c r="J162">
        <v>99.99</v>
      </c>
      <c r="K162" t="str">
        <f t="shared" si="25"/>
        <v>pr_obs</v>
      </c>
      <c r="P162" s="30" t="s">
        <v>1363</v>
      </c>
      <c r="Q162" s="30">
        <v>224852</v>
      </c>
      <c r="R162" s="30">
        <v>119814</v>
      </c>
      <c r="S162" s="31">
        <v>53.29</v>
      </c>
      <c r="T162" s="30">
        <v>105038</v>
      </c>
      <c r="U162" s="30">
        <v>46.71</v>
      </c>
      <c r="W162" t="str">
        <f t="shared" si="28"/>
        <v>evaluationprojectoutcome</v>
      </c>
      <c r="X162">
        <f t="shared" si="27"/>
        <v>185297</v>
      </c>
      <c r="Y162">
        <f t="shared" si="27"/>
        <v>82284</v>
      </c>
      <c r="Z162" s="10">
        <f t="shared" si="27"/>
        <v>44.41</v>
      </c>
      <c r="AA162">
        <f t="shared" si="27"/>
        <v>103013</v>
      </c>
      <c r="AB162">
        <f t="shared" si="27"/>
        <v>55.59</v>
      </c>
      <c r="AD162" t="str">
        <f t="shared" si="30"/>
        <v>evaluationprojectoutcome</v>
      </c>
      <c r="AE162">
        <f t="shared" si="30"/>
        <v>224852</v>
      </c>
      <c r="AF162">
        <f t="shared" si="30"/>
        <v>119814</v>
      </c>
      <c r="AG162" s="10">
        <f t="shared" si="30"/>
        <v>53.29</v>
      </c>
      <c r="AH162">
        <f t="shared" si="30"/>
        <v>105038</v>
      </c>
      <c r="AI162">
        <f t="shared" si="30"/>
        <v>46.71</v>
      </c>
      <c r="AK162" t="str">
        <f t="shared" si="31"/>
        <v>evaluationprojectoutcome</v>
      </c>
      <c r="AL162">
        <f t="shared" si="31"/>
        <v>224852</v>
      </c>
      <c r="AM162">
        <f t="shared" si="31"/>
        <v>119814</v>
      </c>
      <c r="AN162" s="10">
        <f t="shared" si="31"/>
        <v>53.29</v>
      </c>
      <c r="AO162">
        <f t="shared" si="31"/>
        <v>105038</v>
      </c>
      <c r="AP162">
        <f t="shared" si="31"/>
        <v>46.71</v>
      </c>
      <c r="AR162" t="s">
        <v>1363</v>
      </c>
      <c r="AS162">
        <v>224852</v>
      </c>
      <c r="AT162">
        <v>119814</v>
      </c>
      <c r="AU162">
        <v>53.29</v>
      </c>
      <c r="AV162">
        <v>105038</v>
      </c>
      <c r="AW162">
        <v>46.71</v>
      </c>
      <c r="AY162" t="s">
        <v>1104</v>
      </c>
      <c r="AZ162">
        <v>224852</v>
      </c>
      <c r="BA162">
        <v>24015</v>
      </c>
      <c r="BB162">
        <v>10.68</v>
      </c>
      <c r="BC162">
        <v>200837</v>
      </c>
      <c r="BD162">
        <v>89.32</v>
      </c>
    </row>
    <row r="163" spans="1:56" x14ac:dyDescent="0.3">
      <c r="A163" t="s">
        <v>1221</v>
      </c>
      <c r="B163" t="s">
        <v>92</v>
      </c>
      <c r="C163" t="s">
        <v>1222</v>
      </c>
      <c r="D163" t="s">
        <v>1223</v>
      </c>
      <c r="E163" t="s">
        <v>1219</v>
      </c>
      <c r="F163">
        <v>185297</v>
      </c>
      <c r="G163">
        <v>14</v>
      </c>
      <c r="H163" s="24">
        <v>7.6E-3</v>
      </c>
      <c r="I163">
        <v>185283</v>
      </c>
      <c r="J163">
        <v>99.99</v>
      </c>
      <c r="K163" t="str">
        <f t="shared" si="25"/>
        <v>pr_amount</v>
      </c>
      <c r="P163" s="30" t="s">
        <v>1364</v>
      </c>
      <c r="Q163" s="30">
        <v>224852</v>
      </c>
      <c r="R163" s="30">
        <v>207767</v>
      </c>
      <c r="S163" s="31">
        <v>92.4</v>
      </c>
      <c r="T163" s="30">
        <v>17085</v>
      </c>
      <c r="U163" s="30">
        <v>7.5979999999999999</v>
      </c>
      <c r="W163" t="str">
        <f t="shared" si="28"/>
        <v>evaluationprojectimpact</v>
      </c>
      <c r="X163">
        <f t="shared" si="27"/>
        <v>185297</v>
      </c>
      <c r="Y163">
        <f t="shared" si="27"/>
        <v>179001</v>
      </c>
      <c r="Z163" s="10">
        <f t="shared" si="27"/>
        <v>96.6</v>
      </c>
      <c r="AA163">
        <f t="shared" si="27"/>
        <v>6296</v>
      </c>
      <c r="AB163">
        <f t="shared" si="27"/>
        <v>3.3980000000000001</v>
      </c>
      <c r="AD163" t="str">
        <f t="shared" si="30"/>
        <v>evaluationprojectimpact</v>
      </c>
      <c r="AE163">
        <f t="shared" si="30"/>
        <v>224852</v>
      </c>
      <c r="AF163">
        <f t="shared" si="30"/>
        <v>207767</v>
      </c>
      <c r="AG163" s="10">
        <f t="shared" si="30"/>
        <v>92.4</v>
      </c>
      <c r="AH163">
        <f t="shared" si="30"/>
        <v>17085</v>
      </c>
      <c r="AI163">
        <f t="shared" si="30"/>
        <v>7.5979999999999999</v>
      </c>
      <c r="AK163" t="str">
        <f t="shared" si="31"/>
        <v>evaluationprojectimpact</v>
      </c>
      <c r="AL163">
        <f t="shared" si="31"/>
        <v>224852</v>
      </c>
      <c r="AM163">
        <f t="shared" si="31"/>
        <v>207767</v>
      </c>
      <c r="AN163" s="10">
        <f t="shared" si="31"/>
        <v>92.4</v>
      </c>
      <c r="AO163">
        <f t="shared" si="31"/>
        <v>17085</v>
      </c>
      <c r="AP163">
        <f t="shared" si="31"/>
        <v>7.5979999999999999</v>
      </c>
      <c r="AR163" t="s">
        <v>1364</v>
      </c>
      <c r="AS163">
        <v>224852</v>
      </c>
      <c r="AT163">
        <v>207767</v>
      </c>
      <c r="AU163">
        <v>92.4</v>
      </c>
      <c r="AV163">
        <v>17085</v>
      </c>
      <c r="AW163">
        <v>7.5979999999999999</v>
      </c>
      <c r="AY163" t="s">
        <v>639</v>
      </c>
      <c r="AZ163">
        <v>224852</v>
      </c>
      <c r="BA163">
        <v>119814</v>
      </c>
      <c r="BB163">
        <v>53.29</v>
      </c>
      <c r="BC163">
        <v>105038</v>
      </c>
      <c r="BD163">
        <v>46.71</v>
      </c>
    </row>
    <row r="164" spans="1:56" x14ac:dyDescent="0.3">
      <c r="A164" t="s">
        <v>1224</v>
      </c>
      <c r="B164" t="s">
        <v>61</v>
      </c>
      <c r="C164" t="s">
        <v>62</v>
      </c>
      <c r="D164" t="s">
        <v>1225</v>
      </c>
      <c r="E164" t="s">
        <v>1221</v>
      </c>
      <c r="F164">
        <v>185297</v>
      </c>
      <c r="G164">
        <v>14</v>
      </c>
      <c r="H164" s="24">
        <v>7.6E-3</v>
      </c>
      <c r="I164">
        <v>185283</v>
      </c>
      <c r="J164">
        <v>99.99</v>
      </c>
      <c r="K164" t="str">
        <f t="shared" si="25"/>
        <v>pr_merge</v>
      </c>
      <c r="P164" s="30" t="s">
        <v>1365</v>
      </c>
      <c r="Q164" s="30">
        <v>224852</v>
      </c>
      <c r="R164" s="30">
        <v>207767</v>
      </c>
      <c r="S164" s="31">
        <v>92.4</v>
      </c>
      <c r="T164" s="30">
        <v>17085</v>
      </c>
      <c r="U164" s="30">
        <v>7.5979999999999999</v>
      </c>
      <c r="W164" t="str">
        <f t="shared" si="28"/>
        <v>evaluationsustainabilityrating</v>
      </c>
      <c r="X164">
        <f t="shared" si="27"/>
        <v>185297</v>
      </c>
      <c r="Y164">
        <f t="shared" si="27"/>
        <v>179001</v>
      </c>
      <c r="Z164" s="10">
        <f t="shared" si="27"/>
        <v>96.6</v>
      </c>
      <c r="AA164">
        <f t="shared" si="27"/>
        <v>6296</v>
      </c>
      <c r="AB164">
        <f t="shared" si="27"/>
        <v>3.3980000000000001</v>
      </c>
      <c r="AD164" t="str">
        <f t="shared" ref="AD164:AI173" si="32">VLOOKUP($P164,$AR$4:$AW$257,AD$3,FALSE)</f>
        <v>evaluationsustainabilityrating</v>
      </c>
      <c r="AE164">
        <f t="shared" si="32"/>
        <v>224852</v>
      </c>
      <c r="AF164">
        <f t="shared" si="32"/>
        <v>207767</v>
      </c>
      <c r="AG164" s="10">
        <f t="shared" si="32"/>
        <v>92.4</v>
      </c>
      <c r="AH164">
        <f t="shared" si="32"/>
        <v>17085</v>
      </c>
      <c r="AI164">
        <f t="shared" si="32"/>
        <v>7.5979999999999999</v>
      </c>
      <c r="AK164" t="str">
        <f t="shared" si="31"/>
        <v>evaluationsustainabilityrating</v>
      </c>
      <c r="AL164">
        <f t="shared" si="31"/>
        <v>224852</v>
      </c>
      <c r="AM164">
        <f t="shared" si="31"/>
        <v>207767</v>
      </c>
      <c r="AN164" s="10">
        <f t="shared" si="31"/>
        <v>92.4</v>
      </c>
      <c r="AO164">
        <f t="shared" si="31"/>
        <v>17085</v>
      </c>
      <c r="AP164">
        <f t="shared" si="31"/>
        <v>7.5979999999999999</v>
      </c>
      <c r="AR164" t="s">
        <v>1365</v>
      </c>
      <c r="AS164">
        <v>224852</v>
      </c>
      <c r="AT164">
        <v>207767</v>
      </c>
      <c r="AU164">
        <v>92.4</v>
      </c>
      <c r="AV164">
        <v>17085</v>
      </c>
      <c r="AW164">
        <v>7.5979999999999999</v>
      </c>
      <c r="AY164" t="s">
        <v>1137</v>
      </c>
      <c r="AZ164">
        <v>224852</v>
      </c>
      <c r="BA164">
        <v>24015</v>
      </c>
      <c r="BB164">
        <v>10.68</v>
      </c>
      <c r="BC164">
        <v>200837</v>
      </c>
      <c r="BD164">
        <v>89.32</v>
      </c>
    </row>
    <row r="165" spans="1:56" x14ac:dyDescent="0.3">
      <c r="A165" t="s">
        <v>1226</v>
      </c>
      <c r="B165" t="s">
        <v>61</v>
      </c>
      <c r="C165" t="s">
        <v>62</v>
      </c>
      <c r="D165" t="s">
        <v>1225</v>
      </c>
      <c r="E165" t="s">
        <v>237</v>
      </c>
      <c r="F165">
        <v>185297</v>
      </c>
      <c r="G165">
        <v>25685</v>
      </c>
      <c r="H165" s="24">
        <v>13.86</v>
      </c>
      <c r="I165">
        <v>159612</v>
      </c>
      <c r="J165">
        <v>86.14</v>
      </c>
      <c r="K165" t="str">
        <f t="shared" si="25"/>
        <v>pr_disbursed_original</v>
      </c>
      <c r="P165" s="30" t="s">
        <v>1366</v>
      </c>
      <c r="Q165" s="30">
        <v>224852</v>
      </c>
      <c r="R165" s="30">
        <v>136959</v>
      </c>
      <c r="S165" s="31">
        <v>60.91</v>
      </c>
      <c r="T165" s="30">
        <v>87893</v>
      </c>
      <c r="U165" s="30">
        <v>39.090000000000003</v>
      </c>
      <c r="W165" t="str">
        <f t="shared" si="28"/>
        <v>evaluationrisktodevelopment</v>
      </c>
      <c r="X165">
        <f t="shared" si="27"/>
        <v>185297</v>
      </c>
      <c r="Y165">
        <f t="shared" si="27"/>
        <v>88636</v>
      </c>
      <c r="Z165" s="10">
        <f t="shared" si="27"/>
        <v>47.83</v>
      </c>
      <c r="AA165">
        <f t="shared" si="27"/>
        <v>96661</v>
      </c>
      <c r="AB165">
        <f t="shared" si="27"/>
        <v>52.17</v>
      </c>
      <c r="AD165" t="str">
        <f t="shared" si="32"/>
        <v>evaluationrisktodevelopment</v>
      </c>
      <c r="AE165">
        <f t="shared" si="32"/>
        <v>224852</v>
      </c>
      <c r="AF165">
        <f t="shared" si="32"/>
        <v>136959</v>
      </c>
      <c r="AG165" s="10">
        <f t="shared" si="32"/>
        <v>60.91</v>
      </c>
      <c r="AH165">
        <f t="shared" si="32"/>
        <v>87893</v>
      </c>
      <c r="AI165">
        <f t="shared" si="32"/>
        <v>39.090000000000003</v>
      </c>
      <c r="AK165" t="str">
        <f t="shared" si="31"/>
        <v>evaluationrisktodevelopment</v>
      </c>
      <c r="AL165">
        <f t="shared" si="31"/>
        <v>224852</v>
      </c>
      <c r="AM165">
        <f t="shared" si="31"/>
        <v>136959</v>
      </c>
      <c r="AN165" s="10">
        <f t="shared" si="31"/>
        <v>60.91</v>
      </c>
      <c r="AO165">
        <f t="shared" si="31"/>
        <v>87893</v>
      </c>
      <c r="AP165">
        <f t="shared" si="31"/>
        <v>39.090000000000003</v>
      </c>
      <c r="AR165" t="s">
        <v>1366</v>
      </c>
      <c r="AS165">
        <v>224852</v>
      </c>
      <c r="AT165">
        <v>136959</v>
      </c>
      <c r="AU165">
        <v>60.91</v>
      </c>
      <c r="AV165">
        <v>87893</v>
      </c>
      <c r="AW165">
        <v>39.090000000000003</v>
      </c>
      <c r="AY165" t="s">
        <v>1139</v>
      </c>
      <c r="AZ165">
        <v>224852</v>
      </c>
      <c r="BA165">
        <v>22752</v>
      </c>
      <c r="BB165">
        <v>10.119999999999999</v>
      </c>
      <c r="BC165">
        <v>202100</v>
      </c>
      <c r="BD165">
        <v>89.88</v>
      </c>
    </row>
    <row r="166" spans="1:56" x14ac:dyDescent="0.3">
      <c r="A166" t="s">
        <v>1227</v>
      </c>
      <c r="B166" t="s">
        <v>23</v>
      </c>
      <c r="C166" t="s">
        <v>49</v>
      </c>
      <c r="D166" t="s">
        <v>1228</v>
      </c>
      <c r="E166" t="s">
        <v>1390</v>
      </c>
      <c r="F166">
        <v>185297</v>
      </c>
      <c r="G166">
        <v>25685</v>
      </c>
      <c r="H166" s="24">
        <v>13.86</v>
      </c>
      <c r="I166">
        <v>159612</v>
      </c>
      <c r="J166">
        <v>86.14</v>
      </c>
      <c r="K166" t="str">
        <f t="shared" si="25"/>
        <v>pr_principal_original</v>
      </c>
      <c r="P166" s="30" t="s">
        <v>1367</v>
      </c>
      <c r="Q166" s="30">
        <v>224852</v>
      </c>
      <c r="R166" s="30">
        <v>119887</v>
      </c>
      <c r="S166" s="31">
        <v>53.32</v>
      </c>
      <c r="T166" s="30">
        <v>104965</v>
      </c>
      <c r="U166" s="30">
        <v>46.68</v>
      </c>
      <c r="W166" t="str">
        <f t="shared" si="28"/>
        <v>evaluationicrquality</v>
      </c>
      <c r="X166">
        <f t="shared" si="27"/>
        <v>185297</v>
      </c>
      <c r="Y166">
        <f t="shared" si="27"/>
        <v>82357</v>
      </c>
      <c r="Z166" s="10">
        <f t="shared" si="27"/>
        <v>44.45</v>
      </c>
      <c r="AA166">
        <f t="shared" si="27"/>
        <v>102940</v>
      </c>
      <c r="AB166">
        <f t="shared" si="27"/>
        <v>55.55</v>
      </c>
      <c r="AD166" t="str">
        <f t="shared" si="32"/>
        <v>evaluationicrquality</v>
      </c>
      <c r="AE166">
        <f t="shared" si="32"/>
        <v>224852</v>
      </c>
      <c r="AF166">
        <f t="shared" si="32"/>
        <v>119887</v>
      </c>
      <c r="AG166" s="10">
        <f t="shared" si="32"/>
        <v>53.32</v>
      </c>
      <c r="AH166">
        <f t="shared" si="32"/>
        <v>104965</v>
      </c>
      <c r="AI166">
        <f t="shared" si="32"/>
        <v>46.68</v>
      </c>
      <c r="AK166" t="str">
        <f t="shared" si="31"/>
        <v>evaluationicrquality</v>
      </c>
      <c r="AL166">
        <f t="shared" si="31"/>
        <v>224852</v>
      </c>
      <c r="AM166">
        <f t="shared" si="31"/>
        <v>119887</v>
      </c>
      <c r="AN166" s="10">
        <f t="shared" si="31"/>
        <v>53.32</v>
      </c>
      <c r="AO166">
        <f t="shared" si="31"/>
        <v>104965</v>
      </c>
      <c r="AP166">
        <f t="shared" si="31"/>
        <v>46.68</v>
      </c>
      <c r="AR166" t="s">
        <v>1367</v>
      </c>
      <c r="AS166">
        <v>224852</v>
      </c>
      <c r="AT166">
        <v>119887</v>
      </c>
      <c r="AU166">
        <v>53.32</v>
      </c>
      <c r="AV166">
        <v>104965</v>
      </c>
      <c r="AW166">
        <v>46.68</v>
      </c>
      <c r="AY166" t="s">
        <v>452</v>
      </c>
      <c r="AZ166">
        <v>224852</v>
      </c>
      <c r="BA166">
        <v>214010</v>
      </c>
      <c r="BB166">
        <v>95.18</v>
      </c>
      <c r="BC166">
        <v>10842</v>
      </c>
      <c r="BD166">
        <v>4.8220000000000001</v>
      </c>
    </row>
    <row r="167" spans="1:56" x14ac:dyDescent="0.3">
      <c r="A167" t="s">
        <v>1229</v>
      </c>
      <c r="B167" t="s">
        <v>92</v>
      </c>
      <c r="C167" t="s">
        <v>62</v>
      </c>
      <c r="D167" t="s">
        <v>1230</v>
      </c>
      <c r="E167" t="s">
        <v>1391</v>
      </c>
      <c r="F167">
        <v>185297</v>
      </c>
      <c r="G167">
        <v>71339</v>
      </c>
      <c r="H167" s="24">
        <v>38.5</v>
      </c>
      <c r="I167">
        <v>113958</v>
      </c>
      <c r="J167">
        <v>61.5</v>
      </c>
      <c r="K167" t="str">
        <f t="shared" si="25"/>
        <v>pr_rf_costoverrun</v>
      </c>
      <c r="P167" s="30" t="s">
        <v>1368</v>
      </c>
      <c r="Q167" s="30">
        <v>224852</v>
      </c>
      <c r="R167" s="30">
        <v>139527</v>
      </c>
      <c r="S167" s="31">
        <v>62.05</v>
      </c>
      <c r="T167" s="30">
        <v>85325</v>
      </c>
      <c r="U167" s="30">
        <v>37.950000000000003</v>
      </c>
      <c r="W167" t="str">
        <f t="shared" si="28"/>
        <v>evaluationmequality</v>
      </c>
      <c r="X167">
        <f t="shared" si="27"/>
        <v>185297</v>
      </c>
      <c r="Y167">
        <f t="shared" si="27"/>
        <v>91115</v>
      </c>
      <c r="Z167" s="10">
        <f t="shared" si="27"/>
        <v>49.17</v>
      </c>
      <c r="AA167">
        <f t="shared" si="27"/>
        <v>94182</v>
      </c>
      <c r="AB167">
        <f t="shared" si="27"/>
        <v>50.83</v>
      </c>
      <c r="AD167" t="str">
        <f t="shared" si="32"/>
        <v>evaluationmequality</v>
      </c>
      <c r="AE167">
        <f t="shared" si="32"/>
        <v>224852</v>
      </c>
      <c r="AF167">
        <f t="shared" si="32"/>
        <v>139527</v>
      </c>
      <c r="AG167" s="10">
        <f t="shared" si="32"/>
        <v>62.05</v>
      </c>
      <c r="AH167">
        <f t="shared" si="32"/>
        <v>85325</v>
      </c>
      <c r="AI167">
        <f t="shared" si="32"/>
        <v>37.950000000000003</v>
      </c>
      <c r="AK167" t="str">
        <f t="shared" si="31"/>
        <v>evaluationmequality</v>
      </c>
      <c r="AL167">
        <f t="shared" si="31"/>
        <v>224852</v>
      </c>
      <c r="AM167">
        <f t="shared" si="31"/>
        <v>139527</v>
      </c>
      <c r="AN167" s="10">
        <f t="shared" si="31"/>
        <v>62.05</v>
      </c>
      <c r="AO167">
        <f t="shared" si="31"/>
        <v>85325</v>
      </c>
      <c r="AP167">
        <f t="shared" si="31"/>
        <v>37.950000000000003</v>
      </c>
      <c r="AR167" t="s">
        <v>1368</v>
      </c>
      <c r="AS167">
        <v>224852</v>
      </c>
      <c r="AT167">
        <v>139527</v>
      </c>
      <c r="AU167">
        <v>62.05</v>
      </c>
      <c r="AV167">
        <v>85325</v>
      </c>
      <c r="AW167">
        <v>37.950000000000003</v>
      </c>
      <c r="AY167" t="s">
        <v>1142</v>
      </c>
      <c r="AZ167">
        <v>224852</v>
      </c>
      <c r="BA167">
        <v>214010</v>
      </c>
      <c r="BB167">
        <v>95.18</v>
      </c>
      <c r="BC167">
        <v>10842</v>
      </c>
      <c r="BD167">
        <v>4.8220000000000001</v>
      </c>
    </row>
    <row r="168" spans="1:56" x14ac:dyDescent="0.3">
      <c r="A168" t="s">
        <v>1231</v>
      </c>
      <c r="B168" t="s">
        <v>92</v>
      </c>
      <c r="C168" t="s">
        <v>1232</v>
      </c>
      <c r="D168" t="s">
        <v>1233</v>
      </c>
      <c r="E168" t="s">
        <v>1392</v>
      </c>
      <c r="F168">
        <v>185297</v>
      </c>
      <c r="G168">
        <v>71339</v>
      </c>
      <c r="H168" s="24">
        <v>38.5</v>
      </c>
      <c r="I168">
        <v>113958</v>
      </c>
      <c r="J168">
        <v>61.5</v>
      </c>
      <c r="K168" t="str">
        <f t="shared" si="25"/>
        <v>pr_rf_costoverrun2</v>
      </c>
      <c r="P168" s="32" t="s">
        <v>1369</v>
      </c>
      <c r="Q168" s="32">
        <v>224852</v>
      </c>
      <c r="R168" s="32">
        <v>224852</v>
      </c>
      <c r="S168" s="33">
        <v>100</v>
      </c>
      <c r="T168" s="32">
        <v>0</v>
      </c>
      <c r="U168" s="32">
        <v>0</v>
      </c>
      <c r="V168" t="s">
        <v>1408</v>
      </c>
      <c r="W168" t="str">
        <f t="shared" si="28"/>
        <v>borroweroverallperformance</v>
      </c>
      <c r="X168">
        <f t="shared" si="27"/>
        <v>185297</v>
      </c>
      <c r="Y168">
        <f t="shared" si="27"/>
        <v>82349</v>
      </c>
      <c r="Z168" s="10">
        <f t="shared" si="27"/>
        <v>44.44</v>
      </c>
      <c r="AA168">
        <f t="shared" si="27"/>
        <v>102948</v>
      </c>
      <c r="AB168">
        <f t="shared" si="27"/>
        <v>55.56</v>
      </c>
      <c r="AD168" t="str">
        <f t="shared" si="32"/>
        <v>borroweroverallperformance</v>
      </c>
      <c r="AE168">
        <f t="shared" si="32"/>
        <v>224852</v>
      </c>
      <c r="AF168">
        <f t="shared" si="32"/>
        <v>224852</v>
      </c>
      <c r="AG168" s="10">
        <f t="shared" si="32"/>
        <v>100</v>
      </c>
      <c r="AH168">
        <f t="shared" si="32"/>
        <v>0</v>
      </c>
      <c r="AI168">
        <f t="shared" si="32"/>
        <v>0</v>
      </c>
      <c r="AK168" t="str">
        <f t="shared" si="31"/>
        <v>borroweroverallperformance</v>
      </c>
      <c r="AL168">
        <f t="shared" si="31"/>
        <v>224852</v>
      </c>
      <c r="AM168">
        <f t="shared" si="31"/>
        <v>102469</v>
      </c>
      <c r="AN168" s="10">
        <f t="shared" si="31"/>
        <v>45.57</v>
      </c>
      <c r="AO168">
        <f t="shared" si="31"/>
        <v>122383</v>
      </c>
      <c r="AP168">
        <f t="shared" si="31"/>
        <v>54.43</v>
      </c>
      <c r="AR168" t="s">
        <v>1369</v>
      </c>
      <c r="AS168">
        <v>224852</v>
      </c>
      <c r="AT168">
        <v>224852</v>
      </c>
      <c r="AU168">
        <v>100</v>
      </c>
      <c r="AV168">
        <v>0</v>
      </c>
      <c r="AW168">
        <v>0</v>
      </c>
      <c r="AY168" t="s">
        <v>1143</v>
      </c>
      <c r="AZ168">
        <v>224852</v>
      </c>
      <c r="BA168">
        <v>214010</v>
      </c>
      <c r="BB168">
        <v>95.18</v>
      </c>
      <c r="BC168">
        <v>10842</v>
      </c>
      <c r="BD168">
        <v>4.8220000000000001</v>
      </c>
    </row>
    <row r="169" spans="1:56" x14ac:dyDescent="0.3">
      <c r="A169" t="s">
        <v>223</v>
      </c>
      <c r="B169" t="s">
        <v>23</v>
      </c>
      <c r="C169" t="s">
        <v>49</v>
      </c>
      <c r="D169" t="s">
        <v>1234</v>
      </c>
      <c r="E169" t="s">
        <v>1393</v>
      </c>
      <c r="F169">
        <v>185297</v>
      </c>
      <c r="G169">
        <v>71339</v>
      </c>
      <c r="H169" s="24">
        <v>38.5</v>
      </c>
      <c r="I169">
        <v>113958</v>
      </c>
      <c r="J169">
        <v>61.5</v>
      </c>
      <c r="K169" t="str">
        <f t="shared" si="25"/>
        <v>pr_rf_costoverrun3</v>
      </c>
      <c r="P169" s="32" t="s">
        <v>1370</v>
      </c>
      <c r="Q169" s="32">
        <v>224852</v>
      </c>
      <c r="R169" s="32">
        <v>224852</v>
      </c>
      <c r="S169" s="33">
        <v>100</v>
      </c>
      <c r="T169" s="32">
        <v>0</v>
      </c>
      <c r="U169" s="32">
        <v>0</v>
      </c>
      <c r="W169" t="str">
        <f t="shared" si="28"/>
        <v>borrowergovernmentperformance</v>
      </c>
      <c r="X169">
        <f t="shared" si="27"/>
        <v>185297</v>
      </c>
      <c r="Y169">
        <f t="shared" si="27"/>
        <v>83865</v>
      </c>
      <c r="Z169" s="10">
        <f t="shared" si="27"/>
        <v>45.26</v>
      </c>
      <c r="AA169">
        <f t="shared" si="27"/>
        <v>101432</v>
      </c>
      <c r="AB169">
        <f t="shared" si="27"/>
        <v>54.74</v>
      </c>
      <c r="AD169" t="str">
        <f t="shared" si="32"/>
        <v>borrowergovernmentperformance</v>
      </c>
      <c r="AE169">
        <f t="shared" si="32"/>
        <v>224852</v>
      </c>
      <c r="AF169">
        <f t="shared" si="32"/>
        <v>224852</v>
      </c>
      <c r="AG169" s="10">
        <f t="shared" si="32"/>
        <v>100</v>
      </c>
      <c r="AH169">
        <f t="shared" si="32"/>
        <v>0</v>
      </c>
      <c r="AI169">
        <f t="shared" si="32"/>
        <v>0</v>
      </c>
      <c r="AK169" t="str">
        <f t="shared" si="31"/>
        <v>borrowergovernmentperformance</v>
      </c>
      <c r="AL169">
        <f t="shared" si="31"/>
        <v>224852</v>
      </c>
      <c r="AM169">
        <f t="shared" si="31"/>
        <v>104206</v>
      </c>
      <c r="AN169" s="10">
        <f t="shared" si="31"/>
        <v>46.34</v>
      </c>
      <c r="AO169">
        <f t="shared" si="31"/>
        <v>120646</v>
      </c>
      <c r="AP169">
        <f t="shared" si="31"/>
        <v>53.66</v>
      </c>
      <c r="AR169" t="s">
        <v>1370</v>
      </c>
      <c r="AS169">
        <v>224852</v>
      </c>
      <c r="AT169">
        <v>224852</v>
      </c>
      <c r="AU169">
        <v>100</v>
      </c>
      <c r="AV169">
        <v>0</v>
      </c>
      <c r="AW169">
        <v>0</v>
      </c>
      <c r="AY169" t="s">
        <v>1144</v>
      </c>
      <c r="AZ169">
        <v>224852</v>
      </c>
      <c r="BA169">
        <v>214010</v>
      </c>
      <c r="BB169">
        <v>95.18</v>
      </c>
      <c r="BC169">
        <v>10842</v>
      </c>
      <c r="BD169">
        <v>4.8220000000000001</v>
      </c>
    </row>
    <row r="170" spans="1:56" x14ac:dyDescent="0.3">
      <c r="A170" t="s">
        <v>55</v>
      </c>
      <c r="B170" t="s">
        <v>162</v>
      </c>
      <c r="C170" t="s">
        <v>49</v>
      </c>
      <c r="D170" t="s">
        <v>1235</v>
      </c>
      <c r="E170" t="s">
        <v>223</v>
      </c>
      <c r="F170">
        <v>185297</v>
      </c>
      <c r="G170">
        <v>25204</v>
      </c>
      <c r="H170" s="24">
        <v>13.6</v>
      </c>
      <c r="I170">
        <v>160093</v>
      </c>
      <c r="J170">
        <v>86.4</v>
      </c>
      <c r="K170" t="str">
        <f t="shared" si="25"/>
        <v>pr_rf_publshare</v>
      </c>
      <c r="P170" s="32" t="s">
        <v>1371</v>
      </c>
      <c r="Q170" s="32">
        <v>224852</v>
      </c>
      <c r="R170" s="32">
        <v>224852</v>
      </c>
      <c r="S170" s="33">
        <v>100</v>
      </c>
      <c r="T170" s="32">
        <v>0</v>
      </c>
      <c r="U170" s="32">
        <v>0</v>
      </c>
      <c r="W170" t="e">
        <f t="shared" si="28"/>
        <v>#N/A</v>
      </c>
      <c r="X170" t="e">
        <f t="shared" si="28"/>
        <v>#N/A</v>
      </c>
      <c r="Y170" t="e">
        <f t="shared" si="28"/>
        <v>#N/A</v>
      </c>
      <c r="Z170" s="10" t="e">
        <f t="shared" si="28"/>
        <v>#N/A</v>
      </c>
      <c r="AA170" t="e">
        <f t="shared" si="28"/>
        <v>#N/A</v>
      </c>
      <c r="AB170" t="e">
        <f t="shared" si="28"/>
        <v>#N/A</v>
      </c>
      <c r="AD170" t="str">
        <f t="shared" si="32"/>
        <v>borrowerimplementingagencyperfor</v>
      </c>
      <c r="AE170">
        <f t="shared" si="32"/>
        <v>224852</v>
      </c>
      <c r="AF170">
        <f t="shared" si="32"/>
        <v>224852</v>
      </c>
      <c r="AG170" s="10">
        <f t="shared" si="32"/>
        <v>100</v>
      </c>
      <c r="AH170">
        <f t="shared" si="32"/>
        <v>0</v>
      </c>
      <c r="AI170">
        <f t="shared" si="32"/>
        <v>0</v>
      </c>
      <c r="AK170" t="e">
        <f t="shared" si="31"/>
        <v>#N/A</v>
      </c>
      <c r="AL170" t="e">
        <f t="shared" si="31"/>
        <v>#N/A</v>
      </c>
      <c r="AM170" t="e">
        <f t="shared" si="31"/>
        <v>#N/A</v>
      </c>
      <c r="AN170" s="10" t="e">
        <f t="shared" si="31"/>
        <v>#N/A</v>
      </c>
      <c r="AO170" t="e">
        <f t="shared" si="31"/>
        <v>#N/A</v>
      </c>
      <c r="AP170" t="e">
        <f t="shared" si="31"/>
        <v>#N/A</v>
      </c>
      <c r="AR170" t="s">
        <v>1371</v>
      </c>
      <c r="AS170">
        <v>224852</v>
      </c>
      <c r="AT170">
        <v>224852</v>
      </c>
      <c r="AU170">
        <v>100</v>
      </c>
      <c r="AV170">
        <v>0</v>
      </c>
      <c r="AW170">
        <v>0</v>
      </c>
      <c r="AY170" t="s">
        <v>1145</v>
      </c>
      <c r="AZ170">
        <v>224852</v>
      </c>
      <c r="BA170">
        <v>214010</v>
      </c>
      <c r="BB170">
        <v>95.18</v>
      </c>
      <c r="BC170">
        <v>10842</v>
      </c>
      <c r="BD170">
        <v>4.8220000000000001</v>
      </c>
    </row>
    <row r="171" spans="1:56" x14ac:dyDescent="0.3">
      <c r="A171" t="s">
        <v>1236</v>
      </c>
      <c r="B171" t="s">
        <v>23</v>
      </c>
      <c r="C171" t="s">
        <v>49</v>
      </c>
      <c r="D171" t="s">
        <v>1237</v>
      </c>
      <c r="E171" t="s">
        <v>55</v>
      </c>
      <c r="F171">
        <v>185297</v>
      </c>
      <c r="G171">
        <v>3627</v>
      </c>
      <c r="H171" s="24">
        <v>1.9570000000000001</v>
      </c>
      <c r="I171">
        <v>181670</v>
      </c>
      <c r="J171">
        <v>98.04</v>
      </c>
      <c r="K171" t="str">
        <f t="shared" si="25"/>
        <v>year</v>
      </c>
      <c r="P171" s="32" t="s">
        <v>1372</v>
      </c>
      <c r="Q171" s="32">
        <v>224852</v>
      </c>
      <c r="R171" s="32">
        <v>224852</v>
      </c>
      <c r="S171" s="33">
        <v>100</v>
      </c>
      <c r="T171" s="32">
        <v>0</v>
      </c>
      <c r="U171" s="32">
        <v>0</v>
      </c>
      <c r="W171" t="str">
        <f t="shared" si="28"/>
        <v>borrowerqualityexante</v>
      </c>
      <c r="X171">
        <f t="shared" si="28"/>
        <v>185297</v>
      </c>
      <c r="Y171">
        <f t="shared" si="28"/>
        <v>185285</v>
      </c>
      <c r="Z171" s="10">
        <f t="shared" si="28"/>
        <v>99.99</v>
      </c>
      <c r="AA171">
        <f t="shared" si="28"/>
        <v>12</v>
      </c>
      <c r="AB171">
        <f t="shared" si="28"/>
        <v>6.4999999999999997E-3</v>
      </c>
      <c r="AD171" t="str">
        <f t="shared" si="32"/>
        <v>borrowerqualityexante</v>
      </c>
      <c r="AE171">
        <f t="shared" si="32"/>
        <v>224852</v>
      </c>
      <c r="AF171">
        <f t="shared" si="32"/>
        <v>224852</v>
      </c>
      <c r="AG171" s="10">
        <f t="shared" si="32"/>
        <v>100</v>
      </c>
      <c r="AH171">
        <f t="shared" si="32"/>
        <v>0</v>
      </c>
      <c r="AI171">
        <f t="shared" si="32"/>
        <v>0</v>
      </c>
      <c r="AK171" t="str">
        <f t="shared" si="31"/>
        <v>borrowerqualityexante</v>
      </c>
      <c r="AL171">
        <f t="shared" si="31"/>
        <v>224852</v>
      </c>
      <c r="AM171">
        <f t="shared" si="31"/>
        <v>223404</v>
      </c>
      <c r="AN171" s="10">
        <f t="shared" si="31"/>
        <v>99.36</v>
      </c>
      <c r="AO171">
        <f t="shared" si="31"/>
        <v>1448</v>
      </c>
      <c r="AP171">
        <f t="shared" si="31"/>
        <v>0.64400000000000002</v>
      </c>
      <c r="AR171" t="s">
        <v>1372</v>
      </c>
      <c r="AS171">
        <v>224852</v>
      </c>
      <c r="AT171">
        <v>224852</v>
      </c>
      <c r="AU171">
        <v>100</v>
      </c>
      <c r="AV171">
        <v>0</v>
      </c>
      <c r="AW171">
        <v>0</v>
      </c>
      <c r="AY171" t="s">
        <v>1147</v>
      </c>
      <c r="AZ171">
        <v>224852</v>
      </c>
      <c r="BA171">
        <v>214010</v>
      </c>
      <c r="BB171">
        <v>95.18</v>
      </c>
      <c r="BC171">
        <v>10842</v>
      </c>
      <c r="BD171">
        <v>4.8220000000000001</v>
      </c>
    </row>
    <row r="172" spans="1:56" x14ac:dyDescent="0.3">
      <c r="A172" t="s">
        <v>182</v>
      </c>
      <c r="B172" t="s">
        <v>23</v>
      </c>
      <c r="C172" t="s">
        <v>49</v>
      </c>
      <c r="D172" t="s">
        <v>1238</v>
      </c>
      <c r="E172" t="s">
        <v>240</v>
      </c>
      <c r="F172">
        <v>185297</v>
      </c>
      <c r="G172">
        <v>11373</v>
      </c>
      <c r="H172" s="24">
        <v>6.1379999999999999</v>
      </c>
      <c r="I172">
        <v>173924</v>
      </c>
      <c r="J172">
        <v>93.86</v>
      </c>
      <c r="K172" t="str">
        <f t="shared" si="25"/>
        <v>pr_donorfinancing</v>
      </c>
      <c r="P172" s="30" t="s">
        <v>1373</v>
      </c>
      <c r="Q172" s="30">
        <v>224852</v>
      </c>
      <c r="R172" s="30">
        <v>120977</v>
      </c>
      <c r="S172" s="31">
        <v>53.8</v>
      </c>
      <c r="T172" s="30">
        <v>103875</v>
      </c>
      <c r="U172" s="30">
        <v>46.2</v>
      </c>
      <c r="W172" t="str">
        <f t="shared" si="28"/>
        <v>donorsupervisionquality</v>
      </c>
      <c r="X172">
        <f t="shared" si="28"/>
        <v>185297</v>
      </c>
      <c r="Y172">
        <f t="shared" si="28"/>
        <v>83865</v>
      </c>
      <c r="Z172" s="10">
        <f t="shared" si="28"/>
        <v>45.26</v>
      </c>
      <c r="AA172">
        <f t="shared" si="28"/>
        <v>101432</v>
      </c>
      <c r="AB172">
        <f t="shared" si="28"/>
        <v>54.74</v>
      </c>
      <c r="AD172" t="str">
        <f t="shared" si="32"/>
        <v>donorsupervisionquality</v>
      </c>
      <c r="AE172">
        <f t="shared" si="32"/>
        <v>224852</v>
      </c>
      <c r="AF172">
        <f t="shared" si="32"/>
        <v>120977</v>
      </c>
      <c r="AG172" s="10">
        <f t="shared" si="32"/>
        <v>53.8</v>
      </c>
      <c r="AH172">
        <f t="shared" si="32"/>
        <v>103875</v>
      </c>
      <c r="AI172">
        <f t="shared" si="32"/>
        <v>46.2</v>
      </c>
      <c r="AK172" t="str">
        <f t="shared" si="31"/>
        <v>donorsupervisionquality</v>
      </c>
      <c r="AL172">
        <f t="shared" si="31"/>
        <v>224852</v>
      </c>
      <c r="AM172">
        <f t="shared" si="31"/>
        <v>120977</v>
      </c>
      <c r="AN172" s="10">
        <f t="shared" si="31"/>
        <v>53.8</v>
      </c>
      <c r="AO172">
        <f t="shared" si="31"/>
        <v>103875</v>
      </c>
      <c r="AP172">
        <f t="shared" si="31"/>
        <v>46.2</v>
      </c>
      <c r="AR172" t="s">
        <v>1373</v>
      </c>
      <c r="AS172">
        <v>224852</v>
      </c>
      <c r="AT172">
        <v>120977</v>
      </c>
      <c r="AU172">
        <v>53.8</v>
      </c>
      <c r="AV172">
        <v>103875</v>
      </c>
      <c r="AW172">
        <v>46.2</v>
      </c>
      <c r="AY172" t="s">
        <v>1148</v>
      </c>
      <c r="AZ172">
        <v>224852</v>
      </c>
      <c r="BA172">
        <v>214014</v>
      </c>
      <c r="BB172">
        <v>95.18</v>
      </c>
      <c r="BC172">
        <v>10838</v>
      </c>
      <c r="BD172">
        <v>4.82</v>
      </c>
    </row>
    <row r="173" spans="1:56" x14ac:dyDescent="0.3">
      <c r="A173" t="s">
        <v>1239</v>
      </c>
      <c r="B173" t="s">
        <v>23</v>
      </c>
      <c r="C173" t="s">
        <v>49</v>
      </c>
      <c r="D173" t="s">
        <v>1240</v>
      </c>
      <c r="E173" t="s">
        <v>182</v>
      </c>
      <c r="F173">
        <v>185297</v>
      </c>
      <c r="G173">
        <v>11373</v>
      </c>
      <c r="H173" s="24">
        <v>6.1379999999999999</v>
      </c>
      <c r="I173">
        <v>173924</v>
      </c>
      <c r="J173">
        <v>93.86</v>
      </c>
      <c r="K173" t="str">
        <f t="shared" si="25"/>
        <v>pr_finalcosts</v>
      </c>
      <c r="P173" s="30" t="s">
        <v>1374</v>
      </c>
      <c r="Q173" s="30">
        <v>224852</v>
      </c>
      <c r="R173" s="30">
        <v>119883</v>
      </c>
      <c r="S173" s="31">
        <v>53.32</v>
      </c>
      <c r="T173" s="30">
        <v>104969</v>
      </c>
      <c r="U173" s="30">
        <v>46.68</v>
      </c>
      <c r="W173" t="str">
        <f t="shared" si="28"/>
        <v>donoroverallperformance</v>
      </c>
      <c r="X173">
        <f t="shared" si="28"/>
        <v>185297</v>
      </c>
      <c r="Y173">
        <f t="shared" si="28"/>
        <v>82353</v>
      </c>
      <c r="Z173" s="10">
        <f t="shared" si="28"/>
        <v>44.44</v>
      </c>
      <c r="AA173">
        <f t="shared" si="28"/>
        <v>102944</v>
      </c>
      <c r="AB173">
        <f t="shared" si="28"/>
        <v>55.56</v>
      </c>
      <c r="AD173" t="str">
        <f t="shared" si="32"/>
        <v>donoroverallperformance</v>
      </c>
      <c r="AE173">
        <f t="shared" si="32"/>
        <v>224852</v>
      </c>
      <c r="AF173">
        <f t="shared" si="32"/>
        <v>119883</v>
      </c>
      <c r="AG173" s="10">
        <f t="shared" si="32"/>
        <v>53.32</v>
      </c>
      <c r="AH173">
        <f t="shared" si="32"/>
        <v>104969</v>
      </c>
      <c r="AI173">
        <f t="shared" si="32"/>
        <v>46.68</v>
      </c>
      <c r="AK173" t="str">
        <f t="shared" si="31"/>
        <v>donoroverallperformance</v>
      </c>
      <c r="AL173">
        <f t="shared" si="31"/>
        <v>224852</v>
      </c>
      <c r="AM173">
        <f t="shared" si="31"/>
        <v>119883</v>
      </c>
      <c r="AN173" s="10">
        <f t="shared" si="31"/>
        <v>53.32</v>
      </c>
      <c r="AO173">
        <f t="shared" si="31"/>
        <v>104969</v>
      </c>
      <c r="AP173">
        <f t="shared" si="31"/>
        <v>46.68</v>
      </c>
      <c r="AR173" t="s">
        <v>1374</v>
      </c>
      <c r="AS173">
        <v>224852</v>
      </c>
      <c r="AT173">
        <v>119883</v>
      </c>
      <c r="AU173">
        <v>53.32</v>
      </c>
      <c r="AV173">
        <v>104969</v>
      </c>
      <c r="AW173">
        <v>46.68</v>
      </c>
      <c r="AY173" t="s">
        <v>1149</v>
      </c>
      <c r="AZ173">
        <v>224852</v>
      </c>
      <c r="BA173">
        <v>214014</v>
      </c>
      <c r="BB173">
        <v>95.18</v>
      </c>
      <c r="BC173">
        <v>10838</v>
      </c>
      <c r="BD173">
        <v>4.82</v>
      </c>
    </row>
    <row r="174" spans="1:56" x14ac:dyDescent="0.3">
      <c r="A174" t="s">
        <v>1241</v>
      </c>
      <c r="B174" t="s">
        <v>23</v>
      </c>
      <c r="C174" t="s">
        <v>49</v>
      </c>
      <c r="D174" t="s">
        <v>1242</v>
      </c>
      <c r="E174" t="s">
        <v>1239</v>
      </c>
      <c r="F174">
        <v>185297</v>
      </c>
      <c r="G174">
        <v>12310</v>
      </c>
      <c r="H174" s="24">
        <v>6.6429999999999998</v>
      </c>
      <c r="I174">
        <v>172987</v>
      </c>
      <c r="J174">
        <v>93.36</v>
      </c>
      <c r="K174" t="str">
        <f t="shared" si="25"/>
        <v>pr_financing1</v>
      </c>
      <c r="P174" s="30" t="s">
        <v>1375</v>
      </c>
      <c r="Q174" s="30">
        <v>224852</v>
      </c>
      <c r="R174" s="30">
        <v>120977</v>
      </c>
      <c r="S174" s="31">
        <v>53.8</v>
      </c>
      <c r="T174" s="30">
        <v>103875</v>
      </c>
      <c r="U174" s="30">
        <v>46.2</v>
      </c>
      <c r="W174" t="str">
        <f t="shared" si="28"/>
        <v>donorqualityexante</v>
      </c>
      <c r="X174">
        <f t="shared" si="28"/>
        <v>185297</v>
      </c>
      <c r="Y174">
        <f t="shared" si="28"/>
        <v>83865</v>
      </c>
      <c r="Z174" s="10">
        <f t="shared" si="28"/>
        <v>45.26</v>
      </c>
      <c r="AA174">
        <f t="shared" si="28"/>
        <v>101432</v>
      </c>
      <c r="AB174">
        <f t="shared" si="28"/>
        <v>54.74</v>
      </c>
      <c r="AD174" t="str">
        <f t="shared" ref="AD174:AI183" si="33">VLOOKUP($P174,$AR$4:$AW$257,AD$3,FALSE)</f>
        <v>donorqualityexante</v>
      </c>
      <c r="AE174">
        <f t="shared" si="33"/>
        <v>224852</v>
      </c>
      <c r="AF174">
        <f t="shared" si="33"/>
        <v>120977</v>
      </c>
      <c r="AG174" s="10">
        <f t="shared" si="33"/>
        <v>53.8</v>
      </c>
      <c r="AH174">
        <f t="shared" si="33"/>
        <v>103875</v>
      </c>
      <c r="AI174">
        <f t="shared" si="33"/>
        <v>46.2</v>
      </c>
      <c r="AK174" t="str">
        <f t="shared" si="31"/>
        <v>donorqualityexante</v>
      </c>
      <c r="AL174">
        <f t="shared" si="31"/>
        <v>224852</v>
      </c>
      <c r="AM174">
        <f t="shared" si="31"/>
        <v>120977</v>
      </c>
      <c r="AN174" s="10">
        <f t="shared" si="31"/>
        <v>53.8</v>
      </c>
      <c r="AO174">
        <f t="shared" si="31"/>
        <v>103875</v>
      </c>
      <c r="AP174">
        <f t="shared" si="31"/>
        <v>46.2</v>
      </c>
      <c r="AR174" t="s">
        <v>1375</v>
      </c>
      <c r="AS174">
        <v>224852</v>
      </c>
      <c r="AT174">
        <v>120977</v>
      </c>
      <c r="AU174">
        <v>53.8</v>
      </c>
      <c r="AV174">
        <v>103875</v>
      </c>
      <c r="AW174">
        <v>46.2</v>
      </c>
      <c r="AY174" t="s">
        <v>1150</v>
      </c>
      <c r="AZ174">
        <v>224852</v>
      </c>
      <c r="BA174">
        <v>214014</v>
      </c>
      <c r="BB174">
        <v>95.18</v>
      </c>
      <c r="BC174">
        <v>10838</v>
      </c>
      <c r="BD174">
        <v>4.82</v>
      </c>
    </row>
    <row r="175" spans="1:56" x14ac:dyDescent="0.3">
      <c r="A175" t="s">
        <v>1243</v>
      </c>
      <c r="B175" t="s">
        <v>23</v>
      </c>
      <c r="C175" t="s">
        <v>49</v>
      </c>
      <c r="D175" t="s">
        <v>1244</v>
      </c>
      <c r="E175" t="s">
        <v>1241</v>
      </c>
      <c r="F175">
        <v>185297</v>
      </c>
      <c r="G175">
        <v>58694</v>
      </c>
      <c r="H175" s="24">
        <v>31.68</v>
      </c>
      <c r="I175">
        <v>126603</v>
      </c>
      <c r="J175">
        <v>68.319999999999993</v>
      </c>
      <c r="K175" t="str">
        <f t="shared" si="25"/>
        <v>pr_financing2</v>
      </c>
      <c r="O175" t="s">
        <v>1411</v>
      </c>
      <c r="P175" s="32" t="s">
        <v>161</v>
      </c>
      <c r="Q175" s="32">
        <v>224852</v>
      </c>
      <c r="R175" s="32">
        <v>224852</v>
      </c>
      <c r="S175" s="33">
        <v>100</v>
      </c>
      <c r="T175" s="32">
        <v>0</v>
      </c>
      <c r="U175" s="32">
        <v>0</v>
      </c>
      <c r="V175" t="s">
        <v>1410</v>
      </c>
      <c r="W175" t="str">
        <f t="shared" si="28"/>
        <v>pr_apprdate</v>
      </c>
      <c r="X175">
        <f t="shared" si="28"/>
        <v>185297</v>
      </c>
      <c r="Y175">
        <f t="shared" si="28"/>
        <v>3627</v>
      </c>
      <c r="Z175" s="10">
        <f t="shared" si="28"/>
        <v>1.9570000000000001</v>
      </c>
      <c r="AA175">
        <f t="shared" si="28"/>
        <v>181670</v>
      </c>
      <c r="AB175">
        <f t="shared" si="28"/>
        <v>98.04</v>
      </c>
      <c r="AD175" t="str">
        <f t="shared" si="33"/>
        <v>pr_apprdate</v>
      </c>
      <c r="AE175">
        <f t="shared" si="33"/>
        <v>224852</v>
      </c>
      <c r="AF175">
        <f t="shared" si="33"/>
        <v>22752</v>
      </c>
      <c r="AG175" s="10">
        <f t="shared" si="33"/>
        <v>10.119999999999999</v>
      </c>
      <c r="AH175">
        <f t="shared" si="33"/>
        <v>202100</v>
      </c>
      <c r="AI175">
        <f t="shared" si="33"/>
        <v>89.88</v>
      </c>
      <c r="AK175" t="str">
        <f t="shared" si="31"/>
        <v>pr_apprdate</v>
      </c>
      <c r="AL175">
        <f t="shared" si="31"/>
        <v>224852</v>
      </c>
      <c r="AM175">
        <f t="shared" si="31"/>
        <v>22752</v>
      </c>
      <c r="AN175" s="10">
        <f t="shared" si="31"/>
        <v>10.119999999999999</v>
      </c>
      <c r="AO175">
        <f t="shared" si="31"/>
        <v>202100</v>
      </c>
      <c r="AP175">
        <f t="shared" si="31"/>
        <v>89.88</v>
      </c>
      <c r="AR175" t="s">
        <v>161</v>
      </c>
      <c r="AS175">
        <v>224852</v>
      </c>
      <c r="AT175">
        <v>22752</v>
      </c>
      <c r="AU175">
        <v>10.119999999999999</v>
      </c>
      <c r="AV175">
        <v>202100</v>
      </c>
      <c r="AW175">
        <v>89.88</v>
      </c>
      <c r="AY175" t="s">
        <v>1151</v>
      </c>
      <c r="AZ175">
        <v>224852</v>
      </c>
      <c r="BA175">
        <v>214014</v>
      </c>
      <c r="BB175">
        <v>95.18</v>
      </c>
      <c r="BC175">
        <v>10838</v>
      </c>
      <c r="BD175">
        <v>4.82</v>
      </c>
    </row>
    <row r="176" spans="1:56" x14ac:dyDescent="0.3">
      <c r="A176" t="s">
        <v>1245</v>
      </c>
      <c r="B176" t="s">
        <v>23</v>
      </c>
      <c r="C176" t="s">
        <v>49</v>
      </c>
      <c r="D176" t="s">
        <v>1246</v>
      </c>
      <c r="E176" t="s">
        <v>1243</v>
      </c>
      <c r="F176">
        <v>185297</v>
      </c>
      <c r="G176">
        <v>130352</v>
      </c>
      <c r="H176" s="24">
        <v>70.349999999999994</v>
      </c>
      <c r="I176">
        <v>54945</v>
      </c>
      <c r="J176">
        <v>29.65</v>
      </c>
      <c r="K176" t="str">
        <f t="shared" si="25"/>
        <v>pr_financing3</v>
      </c>
      <c r="O176" t="s">
        <v>1411</v>
      </c>
      <c r="P176" s="32" t="s">
        <v>1104</v>
      </c>
      <c r="Q176" s="32">
        <v>224852</v>
      </c>
      <c r="R176" s="32">
        <v>224852</v>
      </c>
      <c r="S176" s="33">
        <v>100</v>
      </c>
      <c r="T176" s="32">
        <v>0</v>
      </c>
      <c r="U176" s="32">
        <v>0</v>
      </c>
      <c r="V176" t="s">
        <v>1410</v>
      </c>
      <c r="W176" t="str">
        <f t="shared" si="28"/>
        <v>pr_closedate</v>
      </c>
      <c r="X176">
        <f t="shared" si="28"/>
        <v>185297</v>
      </c>
      <c r="Y176">
        <f t="shared" si="28"/>
        <v>4566</v>
      </c>
      <c r="Z176" s="10">
        <f t="shared" si="28"/>
        <v>2.464</v>
      </c>
      <c r="AA176">
        <f t="shared" si="28"/>
        <v>180731</v>
      </c>
      <c r="AB176">
        <f t="shared" si="28"/>
        <v>97.54</v>
      </c>
      <c r="AD176" t="str">
        <f t="shared" si="33"/>
        <v>pr_closedate</v>
      </c>
      <c r="AE176">
        <f t="shared" si="33"/>
        <v>224852</v>
      </c>
      <c r="AF176">
        <f t="shared" si="33"/>
        <v>24015</v>
      </c>
      <c r="AG176" s="10">
        <f t="shared" si="33"/>
        <v>10.68</v>
      </c>
      <c r="AH176">
        <f t="shared" si="33"/>
        <v>200837</v>
      </c>
      <c r="AI176">
        <f t="shared" si="33"/>
        <v>89.32</v>
      </c>
      <c r="AK176" t="str">
        <f t="shared" si="31"/>
        <v>pr_closedate</v>
      </c>
      <c r="AL176">
        <f t="shared" si="31"/>
        <v>224852</v>
      </c>
      <c r="AM176">
        <f t="shared" si="31"/>
        <v>24015</v>
      </c>
      <c r="AN176" s="10">
        <f t="shared" si="31"/>
        <v>10.68</v>
      </c>
      <c r="AO176">
        <f t="shared" si="31"/>
        <v>200837</v>
      </c>
      <c r="AP176">
        <f t="shared" si="31"/>
        <v>89.32</v>
      </c>
      <c r="AR176" t="s">
        <v>1104</v>
      </c>
      <c r="AS176">
        <v>224852</v>
      </c>
      <c r="AT176">
        <v>24015</v>
      </c>
      <c r="AU176">
        <v>10.68</v>
      </c>
      <c r="AV176">
        <v>200837</v>
      </c>
      <c r="AW176">
        <v>89.32</v>
      </c>
      <c r="AY176" t="s">
        <v>1152</v>
      </c>
      <c r="AZ176">
        <v>224852</v>
      </c>
      <c r="BA176">
        <v>214014</v>
      </c>
      <c r="BB176">
        <v>95.18</v>
      </c>
      <c r="BC176">
        <v>10838</v>
      </c>
      <c r="BD176">
        <v>4.82</v>
      </c>
    </row>
    <row r="177" spans="1:56" x14ac:dyDescent="0.3">
      <c r="A177" t="s">
        <v>184</v>
      </c>
      <c r="B177" t="s">
        <v>23</v>
      </c>
      <c r="C177" t="s">
        <v>49</v>
      </c>
      <c r="D177" t="s">
        <v>1247</v>
      </c>
      <c r="E177" t="s">
        <v>1245</v>
      </c>
      <c r="F177">
        <v>185297</v>
      </c>
      <c r="G177">
        <v>167164</v>
      </c>
      <c r="H177" s="24">
        <v>90.21</v>
      </c>
      <c r="I177">
        <v>18133</v>
      </c>
      <c r="J177">
        <v>9.7859999999999996</v>
      </c>
      <c r="K177" t="str">
        <f t="shared" si="25"/>
        <v>pr_grant</v>
      </c>
      <c r="O177" t="s">
        <v>1411</v>
      </c>
      <c r="P177" s="32" t="s">
        <v>1137</v>
      </c>
      <c r="Q177" s="32">
        <v>224852</v>
      </c>
      <c r="R177" s="32">
        <v>224852</v>
      </c>
      <c r="S177" s="33">
        <v>100</v>
      </c>
      <c r="T177" s="32">
        <v>0</v>
      </c>
      <c r="U177" s="32">
        <v>0</v>
      </c>
      <c r="V177" t="s">
        <v>1410</v>
      </c>
      <c r="W177" t="str">
        <f t="shared" si="28"/>
        <v>pr_clyear</v>
      </c>
      <c r="X177">
        <f t="shared" si="28"/>
        <v>185297</v>
      </c>
      <c r="Y177">
        <f t="shared" si="28"/>
        <v>4566</v>
      </c>
      <c r="Z177" s="10">
        <f t="shared" si="28"/>
        <v>2.464</v>
      </c>
      <c r="AA177">
        <f t="shared" si="28"/>
        <v>180731</v>
      </c>
      <c r="AB177">
        <f t="shared" si="28"/>
        <v>97.54</v>
      </c>
      <c r="AD177" t="str">
        <f t="shared" si="33"/>
        <v>pr_clyear</v>
      </c>
      <c r="AE177">
        <f t="shared" si="33"/>
        <v>224852</v>
      </c>
      <c r="AF177">
        <f t="shared" si="33"/>
        <v>24015</v>
      </c>
      <c r="AG177" s="10">
        <f t="shared" si="33"/>
        <v>10.68</v>
      </c>
      <c r="AH177">
        <f t="shared" si="33"/>
        <v>200837</v>
      </c>
      <c r="AI177">
        <f t="shared" si="33"/>
        <v>89.32</v>
      </c>
      <c r="AK177" t="str">
        <f t="shared" si="31"/>
        <v>pr_clyear</v>
      </c>
      <c r="AL177">
        <f t="shared" si="31"/>
        <v>224852</v>
      </c>
      <c r="AM177">
        <f t="shared" si="31"/>
        <v>24015</v>
      </c>
      <c r="AN177" s="10">
        <f t="shared" si="31"/>
        <v>10.68</v>
      </c>
      <c r="AO177">
        <f t="shared" si="31"/>
        <v>200837</v>
      </c>
      <c r="AP177">
        <f t="shared" si="31"/>
        <v>89.32</v>
      </c>
      <c r="AR177" t="s">
        <v>1137</v>
      </c>
      <c r="AS177">
        <v>224852</v>
      </c>
      <c r="AT177">
        <v>24015</v>
      </c>
      <c r="AU177">
        <v>10.68</v>
      </c>
      <c r="AV177">
        <v>200837</v>
      </c>
      <c r="AW177">
        <v>89.32</v>
      </c>
      <c r="AY177" t="s">
        <v>1153</v>
      </c>
      <c r="AZ177">
        <v>224852</v>
      </c>
      <c r="BA177">
        <v>214014</v>
      </c>
      <c r="BB177">
        <v>95.18</v>
      </c>
      <c r="BC177">
        <v>10838</v>
      </c>
      <c r="BD177">
        <v>4.82</v>
      </c>
    </row>
    <row r="178" spans="1:56" x14ac:dyDescent="0.3">
      <c r="A178" t="s">
        <v>1248</v>
      </c>
      <c r="B178" t="s">
        <v>23</v>
      </c>
      <c r="C178" t="s">
        <v>49</v>
      </c>
      <c r="D178" t="s">
        <v>1249</v>
      </c>
      <c r="E178" t="s">
        <v>184</v>
      </c>
      <c r="F178">
        <v>185297</v>
      </c>
      <c r="G178">
        <v>31002</v>
      </c>
      <c r="H178" s="24">
        <v>16.73</v>
      </c>
      <c r="I178">
        <v>154295</v>
      </c>
      <c r="J178">
        <v>83.27</v>
      </c>
      <c r="K178" t="str">
        <f t="shared" si="25"/>
        <v>pr_disbursed</v>
      </c>
      <c r="P178" t="s">
        <v>1139</v>
      </c>
      <c r="Q178">
        <v>224852</v>
      </c>
      <c r="R178" s="14">
        <v>22752</v>
      </c>
      <c r="S178" s="24">
        <v>10.119999999999999</v>
      </c>
      <c r="T178">
        <v>202100</v>
      </c>
      <c r="U178">
        <v>89.88</v>
      </c>
      <c r="W178" t="str">
        <f t="shared" si="28"/>
        <v>pr_filter_cly</v>
      </c>
      <c r="X178">
        <f t="shared" si="28"/>
        <v>185297</v>
      </c>
      <c r="Y178">
        <f t="shared" si="28"/>
        <v>3627</v>
      </c>
      <c r="Z178" s="10">
        <f t="shared" si="28"/>
        <v>1.9570000000000001</v>
      </c>
      <c r="AA178">
        <f t="shared" si="28"/>
        <v>181670</v>
      </c>
      <c r="AB178">
        <f t="shared" si="28"/>
        <v>98.04</v>
      </c>
      <c r="AD178" t="str">
        <f t="shared" si="33"/>
        <v>pr_filter_cly</v>
      </c>
      <c r="AE178">
        <f t="shared" si="33"/>
        <v>224852</v>
      </c>
      <c r="AF178">
        <f t="shared" si="33"/>
        <v>22752</v>
      </c>
      <c r="AG178" s="10">
        <f t="shared" si="33"/>
        <v>10.119999999999999</v>
      </c>
      <c r="AH178">
        <f t="shared" si="33"/>
        <v>202100</v>
      </c>
      <c r="AI178">
        <f t="shared" si="33"/>
        <v>89.88</v>
      </c>
      <c r="AK178" t="str">
        <f t="shared" si="31"/>
        <v>pr_filter_cly</v>
      </c>
      <c r="AL178">
        <f t="shared" si="31"/>
        <v>224852</v>
      </c>
      <c r="AM178">
        <f t="shared" si="31"/>
        <v>22752</v>
      </c>
      <c r="AN178" s="10">
        <f t="shared" si="31"/>
        <v>10.119999999999999</v>
      </c>
      <c r="AO178">
        <f t="shared" si="31"/>
        <v>202100</v>
      </c>
      <c r="AP178">
        <f t="shared" si="31"/>
        <v>89.88</v>
      </c>
      <c r="AR178" t="s">
        <v>1139</v>
      </c>
      <c r="AS178">
        <v>224852</v>
      </c>
      <c r="AT178">
        <v>22752</v>
      </c>
      <c r="AU178">
        <v>10.119999999999999</v>
      </c>
      <c r="AV178">
        <v>202100</v>
      </c>
      <c r="AW178">
        <v>89.88</v>
      </c>
      <c r="AY178" t="s">
        <v>1376</v>
      </c>
      <c r="AZ178">
        <v>224852</v>
      </c>
      <c r="BA178">
        <v>201507</v>
      </c>
      <c r="BB178">
        <v>89.62</v>
      </c>
      <c r="BC178">
        <v>23345</v>
      </c>
      <c r="BD178">
        <v>10.38</v>
      </c>
    </row>
    <row r="179" spans="1:56" x14ac:dyDescent="0.3">
      <c r="A179" t="s">
        <v>1250</v>
      </c>
      <c r="B179" t="s">
        <v>23</v>
      </c>
      <c r="C179" t="s">
        <v>66</v>
      </c>
      <c r="D179" t="s">
        <v>1251</v>
      </c>
      <c r="E179" t="s">
        <v>1248</v>
      </c>
      <c r="F179">
        <v>185297</v>
      </c>
      <c r="G179">
        <v>31002</v>
      </c>
      <c r="H179" s="24">
        <v>16.73</v>
      </c>
      <c r="I179">
        <v>154295</v>
      </c>
      <c r="J179">
        <v>83.27</v>
      </c>
      <c r="K179" t="str">
        <f t="shared" si="25"/>
        <v>pr_principal</v>
      </c>
      <c r="P179" t="s">
        <v>452</v>
      </c>
      <c r="Q179">
        <v>224852</v>
      </c>
      <c r="R179" s="14">
        <v>214010</v>
      </c>
      <c r="S179" s="24">
        <v>95.18</v>
      </c>
      <c r="T179">
        <v>10842</v>
      </c>
      <c r="U179">
        <v>4.8220000000000001</v>
      </c>
      <c r="W179" t="str">
        <f t="shared" si="28"/>
        <v>projectname</v>
      </c>
      <c r="X179">
        <f t="shared" si="27"/>
        <v>185297</v>
      </c>
      <c r="Y179">
        <f t="shared" si="27"/>
        <v>181744</v>
      </c>
      <c r="Z179" s="10">
        <f t="shared" si="27"/>
        <v>98.08</v>
      </c>
      <c r="AA179">
        <f t="shared" si="27"/>
        <v>3553</v>
      </c>
      <c r="AB179">
        <f t="shared" si="27"/>
        <v>1.917</v>
      </c>
      <c r="AD179" t="str">
        <f t="shared" si="33"/>
        <v>projectname</v>
      </c>
      <c r="AE179">
        <f t="shared" si="33"/>
        <v>224852</v>
      </c>
      <c r="AF179">
        <f t="shared" si="33"/>
        <v>214010</v>
      </c>
      <c r="AG179" s="10">
        <f t="shared" si="33"/>
        <v>95.18</v>
      </c>
      <c r="AH179">
        <f t="shared" si="33"/>
        <v>10842</v>
      </c>
      <c r="AI179">
        <f t="shared" si="33"/>
        <v>4.8220000000000001</v>
      </c>
      <c r="AK179" t="str">
        <f t="shared" si="31"/>
        <v>projectname</v>
      </c>
      <c r="AL179">
        <f t="shared" si="31"/>
        <v>224852</v>
      </c>
      <c r="AM179">
        <f t="shared" si="31"/>
        <v>214010</v>
      </c>
      <c r="AN179" s="10">
        <f t="shared" si="31"/>
        <v>95.18</v>
      </c>
      <c r="AO179">
        <f t="shared" si="31"/>
        <v>10842</v>
      </c>
      <c r="AP179">
        <f t="shared" si="31"/>
        <v>4.8220000000000001</v>
      </c>
      <c r="AR179" t="s">
        <v>452</v>
      </c>
      <c r="AS179">
        <v>224852</v>
      </c>
      <c r="AT179">
        <v>214010</v>
      </c>
      <c r="AU179">
        <v>95.18</v>
      </c>
      <c r="AV179">
        <v>10842</v>
      </c>
      <c r="AW179">
        <v>4.8220000000000001</v>
      </c>
      <c r="AY179" t="s">
        <v>1377</v>
      </c>
      <c r="AZ179">
        <v>224852</v>
      </c>
      <c r="BA179">
        <v>201507</v>
      </c>
      <c r="BB179">
        <v>89.62</v>
      </c>
      <c r="BC179">
        <v>23345</v>
      </c>
      <c r="BD179">
        <v>10.38</v>
      </c>
    </row>
    <row r="180" spans="1:56" x14ac:dyDescent="0.3">
      <c r="A180" t="s">
        <v>1252</v>
      </c>
      <c r="B180" t="s">
        <v>23</v>
      </c>
      <c r="C180" t="s">
        <v>1253</v>
      </c>
      <c r="D180" t="s">
        <v>1252</v>
      </c>
      <c r="E180" t="s">
        <v>232</v>
      </c>
      <c r="F180">
        <v>185297</v>
      </c>
      <c r="G180">
        <v>70817</v>
      </c>
      <c r="H180" s="24">
        <v>38.22</v>
      </c>
      <c r="I180">
        <v>114480</v>
      </c>
      <c r="J180">
        <v>61.78</v>
      </c>
      <c r="K180" t="str">
        <f t="shared" si="25"/>
        <v>ca_contract_valuec</v>
      </c>
      <c r="P180" t="s">
        <v>1142</v>
      </c>
      <c r="Q180">
        <v>224852</v>
      </c>
      <c r="R180" s="14">
        <v>214010</v>
      </c>
      <c r="S180" s="24">
        <v>95.18</v>
      </c>
      <c r="T180">
        <v>10842</v>
      </c>
      <c r="U180">
        <v>4.8220000000000001</v>
      </c>
      <c r="W180" t="str">
        <f t="shared" si="28"/>
        <v>appdate</v>
      </c>
      <c r="X180">
        <f t="shared" si="27"/>
        <v>185297</v>
      </c>
      <c r="Y180">
        <f t="shared" si="27"/>
        <v>181744</v>
      </c>
      <c r="Z180" s="10">
        <f t="shared" si="27"/>
        <v>98.08</v>
      </c>
      <c r="AA180">
        <f t="shared" si="27"/>
        <v>3553</v>
      </c>
      <c r="AB180">
        <f t="shared" si="27"/>
        <v>1.917</v>
      </c>
      <c r="AD180" t="str">
        <f t="shared" si="33"/>
        <v>appdate</v>
      </c>
      <c r="AE180">
        <f t="shared" si="33"/>
        <v>224852</v>
      </c>
      <c r="AF180">
        <f t="shared" si="33"/>
        <v>214010</v>
      </c>
      <c r="AG180" s="10">
        <f t="shared" si="33"/>
        <v>95.18</v>
      </c>
      <c r="AH180">
        <f t="shared" si="33"/>
        <v>10842</v>
      </c>
      <c r="AI180">
        <f t="shared" si="33"/>
        <v>4.8220000000000001</v>
      </c>
      <c r="AK180" t="str">
        <f t="shared" si="31"/>
        <v>appdate</v>
      </c>
      <c r="AL180">
        <f t="shared" si="31"/>
        <v>224852</v>
      </c>
      <c r="AM180">
        <f t="shared" si="31"/>
        <v>214010</v>
      </c>
      <c r="AN180" s="10">
        <f t="shared" si="31"/>
        <v>95.18</v>
      </c>
      <c r="AO180">
        <f t="shared" si="31"/>
        <v>10842</v>
      </c>
      <c r="AP180">
        <f t="shared" si="31"/>
        <v>4.8220000000000001</v>
      </c>
      <c r="AR180" t="s">
        <v>1142</v>
      </c>
      <c r="AS180">
        <v>224852</v>
      </c>
      <c r="AT180">
        <v>214010</v>
      </c>
      <c r="AU180">
        <v>95.18</v>
      </c>
      <c r="AV180">
        <v>10842</v>
      </c>
      <c r="AW180">
        <v>4.8220000000000001</v>
      </c>
      <c r="AY180" t="s">
        <v>1378</v>
      </c>
      <c r="AZ180">
        <v>224852</v>
      </c>
      <c r="BA180">
        <v>25239</v>
      </c>
      <c r="BB180">
        <v>11.22</v>
      </c>
      <c r="BC180">
        <v>199613</v>
      </c>
      <c r="BD180">
        <v>88.78</v>
      </c>
    </row>
    <row r="181" spans="1:56" x14ac:dyDescent="0.3">
      <c r="A181" t="s">
        <v>27</v>
      </c>
      <c r="B181" t="s">
        <v>23</v>
      </c>
      <c r="C181" t="s">
        <v>24</v>
      </c>
      <c r="D181" t="s">
        <v>27</v>
      </c>
      <c r="E181" t="s">
        <v>1252</v>
      </c>
      <c r="F181">
        <v>185297</v>
      </c>
      <c r="G181">
        <v>35023</v>
      </c>
      <c r="H181" s="24">
        <v>18.899999999999999</v>
      </c>
      <c r="I181">
        <v>150274</v>
      </c>
      <c r="J181">
        <v>81.099999999999994</v>
      </c>
      <c r="K181" t="str">
        <f t="shared" si="25"/>
        <v>procedure_type</v>
      </c>
      <c r="P181" t="s">
        <v>1143</v>
      </c>
      <c r="Q181">
        <v>224852</v>
      </c>
      <c r="R181" s="14">
        <v>214010</v>
      </c>
      <c r="S181" s="24">
        <v>95.18</v>
      </c>
      <c r="T181">
        <v>10842</v>
      </c>
      <c r="U181">
        <v>4.8220000000000001</v>
      </c>
      <c r="W181" t="str">
        <f t="shared" si="28"/>
        <v>closedate</v>
      </c>
      <c r="X181">
        <f t="shared" si="27"/>
        <v>185297</v>
      </c>
      <c r="Y181">
        <f t="shared" si="27"/>
        <v>181744</v>
      </c>
      <c r="Z181" s="10">
        <f t="shared" si="27"/>
        <v>98.08</v>
      </c>
      <c r="AA181">
        <f t="shared" si="27"/>
        <v>3553</v>
      </c>
      <c r="AB181">
        <f t="shared" si="27"/>
        <v>1.917</v>
      </c>
      <c r="AD181" t="str">
        <f t="shared" si="33"/>
        <v>closedate</v>
      </c>
      <c r="AE181">
        <f t="shared" si="33"/>
        <v>224852</v>
      </c>
      <c r="AF181">
        <f t="shared" si="33"/>
        <v>214010</v>
      </c>
      <c r="AG181" s="10">
        <f t="shared" si="33"/>
        <v>95.18</v>
      </c>
      <c r="AH181">
        <f t="shared" si="33"/>
        <v>10842</v>
      </c>
      <c r="AI181">
        <f t="shared" si="33"/>
        <v>4.8220000000000001</v>
      </c>
      <c r="AK181" t="str">
        <f t="shared" si="31"/>
        <v>closedate</v>
      </c>
      <c r="AL181">
        <f t="shared" si="31"/>
        <v>224852</v>
      </c>
      <c r="AM181">
        <f t="shared" si="31"/>
        <v>214010</v>
      </c>
      <c r="AN181" s="10">
        <f t="shared" si="31"/>
        <v>95.18</v>
      </c>
      <c r="AO181">
        <f t="shared" si="31"/>
        <v>10842</v>
      </c>
      <c r="AP181">
        <f t="shared" si="31"/>
        <v>4.8220000000000001</v>
      </c>
      <c r="AR181" t="s">
        <v>1143</v>
      </c>
      <c r="AS181">
        <v>224852</v>
      </c>
      <c r="AT181">
        <v>214010</v>
      </c>
      <c r="AU181">
        <v>95.18</v>
      </c>
      <c r="AV181">
        <v>10842</v>
      </c>
      <c r="AW181">
        <v>4.8220000000000001</v>
      </c>
      <c r="AY181" t="s">
        <v>1160</v>
      </c>
      <c r="AZ181">
        <v>224852</v>
      </c>
      <c r="BA181">
        <v>25239</v>
      </c>
      <c r="BB181">
        <v>11.22</v>
      </c>
      <c r="BC181">
        <v>199613</v>
      </c>
      <c r="BD181">
        <v>88.78</v>
      </c>
    </row>
    <row r="182" spans="1:56" x14ac:dyDescent="0.3">
      <c r="A182" t="s">
        <v>74</v>
      </c>
      <c r="B182" t="s">
        <v>23</v>
      </c>
      <c r="C182" t="s">
        <v>49</v>
      </c>
      <c r="D182" t="s">
        <v>1254</v>
      </c>
      <c r="E182" t="s">
        <v>27</v>
      </c>
      <c r="F182">
        <v>185297</v>
      </c>
      <c r="G182">
        <v>14</v>
      </c>
      <c r="H182" s="24">
        <v>7.6E-3</v>
      </c>
      <c r="I182">
        <v>185283</v>
      </c>
      <c r="J182">
        <v>99.99</v>
      </c>
      <c r="K182" t="str">
        <f t="shared" si="25"/>
        <v>ca_procedure</v>
      </c>
      <c r="P182" t="s">
        <v>1144</v>
      </c>
      <c r="Q182">
        <v>224852</v>
      </c>
      <c r="R182" s="14">
        <v>214010</v>
      </c>
      <c r="S182" s="24">
        <v>95.18</v>
      </c>
      <c r="T182">
        <v>10842</v>
      </c>
      <c r="U182">
        <v>4.8220000000000001</v>
      </c>
      <c r="W182" t="str">
        <f t="shared" si="28"/>
        <v>appyear</v>
      </c>
      <c r="X182">
        <f t="shared" si="27"/>
        <v>185297</v>
      </c>
      <c r="Y182">
        <f t="shared" si="27"/>
        <v>181744</v>
      </c>
      <c r="Z182" s="10">
        <f t="shared" si="27"/>
        <v>98.08</v>
      </c>
      <c r="AA182">
        <f t="shared" si="27"/>
        <v>3553</v>
      </c>
      <c r="AB182">
        <f t="shared" si="27"/>
        <v>1.917</v>
      </c>
      <c r="AD182" t="str">
        <f t="shared" si="33"/>
        <v>appyear</v>
      </c>
      <c r="AE182">
        <f t="shared" si="33"/>
        <v>224852</v>
      </c>
      <c r="AF182">
        <f t="shared" si="33"/>
        <v>214010</v>
      </c>
      <c r="AG182" s="10">
        <f t="shared" si="33"/>
        <v>95.18</v>
      </c>
      <c r="AH182">
        <f t="shared" si="33"/>
        <v>10842</v>
      </c>
      <c r="AI182">
        <f t="shared" si="33"/>
        <v>4.8220000000000001</v>
      </c>
      <c r="AK182" t="str">
        <f t="shared" si="31"/>
        <v>appyear</v>
      </c>
      <c r="AL182">
        <f t="shared" si="31"/>
        <v>224852</v>
      </c>
      <c r="AM182">
        <f t="shared" si="31"/>
        <v>214010</v>
      </c>
      <c r="AN182" s="10">
        <f t="shared" si="31"/>
        <v>95.18</v>
      </c>
      <c r="AO182">
        <f t="shared" si="31"/>
        <v>10842</v>
      </c>
      <c r="AP182">
        <f t="shared" si="31"/>
        <v>4.8220000000000001</v>
      </c>
      <c r="AR182" t="s">
        <v>1144</v>
      </c>
      <c r="AS182">
        <v>224852</v>
      </c>
      <c r="AT182">
        <v>214010</v>
      </c>
      <c r="AU182">
        <v>95.18</v>
      </c>
      <c r="AV182">
        <v>10842</v>
      </c>
      <c r="AW182">
        <v>4.8220000000000001</v>
      </c>
      <c r="AY182" t="s">
        <v>1379</v>
      </c>
      <c r="AZ182">
        <v>224852</v>
      </c>
      <c r="BA182">
        <v>47647</v>
      </c>
      <c r="BB182">
        <v>21.19</v>
      </c>
      <c r="BC182">
        <v>177205</v>
      </c>
      <c r="BD182">
        <v>78.81</v>
      </c>
    </row>
    <row r="183" spans="1:56" x14ac:dyDescent="0.3">
      <c r="A183" t="s">
        <v>1255</v>
      </c>
      <c r="B183" t="s">
        <v>23</v>
      </c>
      <c r="C183" t="s">
        <v>1256</v>
      </c>
      <c r="D183" t="s">
        <v>1255</v>
      </c>
      <c r="E183" t="s">
        <v>74</v>
      </c>
      <c r="F183">
        <v>185297</v>
      </c>
      <c r="G183">
        <v>35365</v>
      </c>
      <c r="H183" s="24">
        <v>19.09</v>
      </c>
      <c r="I183">
        <v>149932</v>
      </c>
      <c r="J183">
        <v>80.91</v>
      </c>
      <c r="K183" t="str">
        <f t="shared" si="25"/>
        <v>corr_proc</v>
      </c>
      <c r="P183" t="s">
        <v>1145</v>
      </c>
      <c r="Q183">
        <v>224852</v>
      </c>
      <c r="R183" s="14">
        <v>214010</v>
      </c>
      <c r="S183" s="24">
        <v>95.18</v>
      </c>
      <c r="T183">
        <v>10842</v>
      </c>
      <c r="U183">
        <v>4.8220000000000001</v>
      </c>
      <c r="W183" t="str">
        <f t="shared" si="28"/>
        <v>start_month</v>
      </c>
      <c r="X183">
        <f t="shared" si="27"/>
        <v>185297</v>
      </c>
      <c r="Y183">
        <f t="shared" si="27"/>
        <v>181744</v>
      </c>
      <c r="Z183" s="10">
        <f t="shared" si="27"/>
        <v>98.08</v>
      </c>
      <c r="AA183">
        <f t="shared" si="27"/>
        <v>3553</v>
      </c>
      <c r="AB183">
        <f t="shared" si="27"/>
        <v>1.917</v>
      </c>
      <c r="AD183" t="str">
        <f t="shared" si="33"/>
        <v>start_month</v>
      </c>
      <c r="AE183">
        <f t="shared" si="33"/>
        <v>224852</v>
      </c>
      <c r="AF183">
        <f t="shared" si="33"/>
        <v>214010</v>
      </c>
      <c r="AG183" s="10">
        <f t="shared" si="33"/>
        <v>95.18</v>
      </c>
      <c r="AH183">
        <f t="shared" si="33"/>
        <v>10842</v>
      </c>
      <c r="AI183">
        <f t="shared" si="33"/>
        <v>4.8220000000000001</v>
      </c>
      <c r="AK183" t="str">
        <f t="shared" si="31"/>
        <v>start_month</v>
      </c>
      <c r="AL183">
        <f t="shared" si="31"/>
        <v>224852</v>
      </c>
      <c r="AM183">
        <f t="shared" si="31"/>
        <v>214010</v>
      </c>
      <c r="AN183" s="10">
        <f t="shared" si="31"/>
        <v>95.18</v>
      </c>
      <c r="AO183">
        <f t="shared" si="31"/>
        <v>10842</v>
      </c>
      <c r="AP183">
        <f t="shared" si="31"/>
        <v>4.8220000000000001</v>
      </c>
      <c r="AR183" t="s">
        <v>1145</v>
      </c>
      <c r="AS183">
        <v>224852</v>
      </c>
      <c r="AT183">
        <v>214010</v>
      </c>
      <c r="AU183">
        <v>95.18</v>
      </c>
      <c r="AV183">
        <v>10842</v>
      </c>
      <c r="AW183">
        <v>4.8220000000000001</v>
      </c>
      <c r="AY183" t="s">
        <v>1164</v>
      </c>
      <c r="AZ183">
        <v>224852</v>
      </c>
      <c r="BA183">
        <v>47647</v>
      </c>
      <c r="BB183">
        <v>21.19</v>
      </c>
      <c r="BC183">
        <v>177205</v>
      </c>
      <c r="BD183">
        <v>78.81</v>
      </c>
    </row>
    <row r="184" spans="1:56" x14ac:dyDescent="0.3">
      <c r="A184" t="s">
        <v>1257</v>
      </c>
      <c r="B184" t="s">
        <v>92</v>
      </c>
      <c r="C184" t="s">
        <v>93</v>
      </c>
      <c r="D184" t="s">
        <v>1258</v>
      </c>
      <c r="E184" t="s">
        <v>1255</v>
      </c>
      <c r="F184">
        <v>185297</v>
      </c>
      <c r="G184">
        <v>35365</v>
      </c>
      <c r="H184" s="24">
        <v>19.09</v>
      </c>
      <c r="I184">
        <v>149932</v>
      </c>
      <c r="J184">
        <v>80.91</v>
      </c>
      <c r="K184" t="str">
        <f t="shared" si="25"/>
        <v>corr_proc3</v>
      </c>
      <c r="P184" t="s">
        <v>1147</v>
      </c>
      <c r="Q184">
        <v>224852</v>
      </c>
      <c r="R184" s="14">
        <v>214010</v>
      </c>
      <c r="S184" s="24">
        <v>95.18</v>
      </c>
      <c r="T184">
        <v>10842</v>
      </c>
      <c r="U184">
        <v>4.8220000000000001</v>
      </c>
      <c r="W184" t="str">
        <f t="shared" si="28"/>
        <v>targetconc2</v>
      </c>
      <c r="X184">
        <f t="shared" si="27"/>
        <v>185297</v>
      </c>
      <c r="Y184">
        <f t="shared" si="27"/>
        <v>181744</v>
      </c>
      <c r="Z184" s="10">
        <f t="shared" si="27"/>
        <v>98.08</v>
      </c>
      <c r="AA184">
        <f t="shared" si="27"/>
        <v>3553</v>
      </c>
      <c r="AB184">
        <f t="shared" si="27"/>
        <v>1.917</v>
      </c>
      <c r="AD184" t="str">
        <f t="shared" ref="AD184:AI193" si="34">VLOOKUP($P184,$AR$4:$AW$257,AD$3,FALSE)</f>
        <v>targetconc2</v>
      </c>
      <c r="AE184">
        <f t="shared" si="34"/>
        <v>224852</v>
      </c>
      <c r="AF184">
        <f t="shared" si="34"/>
        <v>214010</v>
      </c>
      <c r="AG184" s="10">
        <f t="shared" si="34"/>
        <v>95.18</v>
      </c>
      <c r="AH184">
        <f t="shared" si="34"/>
        <v>10842</v>
      </c>
      <c r="AI184">
        <f t="shared" si="34"/>
        <v>4.8220000000000001</v>
      </c>
      <c r="AK184" t="str">
        <f t="shared" si="31"/>
        <v>targetconc2</v>
      </c>
      <c r="AL184">
        <f t="shared" si="31"/>
        <v>224852</v>
      </c>
      <c r="AM184">
        <f t="shared" si="31"/>
        <v>214010</v>
      </c>
      <c r="AN184" s="10">
        <f t="shared" si="31"/>
        <v>95.18</v>
      </c>
      <c r="AO184">
        <f t="shared" si="31"/>
        <v>10842</v>
      </c>
      <c r="AP184">
        <f t="shared" si="31"/>
        <v>4.8220000000000001</v>
      </c>
      <c r="AR184" t="s">
        <v>1147</v>
      </c>
      <c r="AS184">
        <v>224852</v>
      </c>
      <c r="AT184">
        <v>214010</v>
      </c>
      <c r="AU184">
        <v>95.18</v>
      </c>
      <c r="AV184">
        <v>10842</v>
      </c>
      <c r="AW184">
        <v>4.8220000000000001</v>
      </c>
      <c r="AY184" t="s">
        <v>1380</v>
      </c>
      <c r="AZ184">
        <v>224852</v>
      </c>
      <c r="BA184">
        <v>97557</v>
      </c>
      <c r="BB184">
        <v>43.39</v>
      </c>
      <c r="BC184">
        <v>127295</v>
      </c>
      <c r="BD184">
        <v>56.61</v>
      </c>
    </row>
    <row r="185" spans="1:56" x14ac:dyDescent="0.3">
      <c r="A185" t="s">
        <v>1259</v>
      </c>
      <c r="B185" t="s">
        <v>92</v>
      </c>
      <c r="C185" t="s">
        <v>93</v>
      </c>
      <c r="D185" t="s">
        <v>1260</v>
      </c>
      <c r="E185" t="s">
        <v>1257</v>
      </c>
      <c r="F185">
        <v>185297</v>
      </c>
      <c r="G185">
        <v>35365</v>
      </c>
      <c r="H185" s="24">
        <v>19.09</v>
      </c>
      <c r="I185">
        <v>149932</v>
      </c>
      <c r="J185">
        <v>80.91</v>
      </c>
      <c r="K185" t="str">
        <f t="shared" si="25"/>
        <v>corr_proc31</v>
      </c>
      <c r="P185" t="s">
        <v>1148</v>
      </c>
      <c r="Q185">
        <v>224852</v>
      </c>
      <c r="R185" s="14">
        <v>214014</v>
      </c>
      <c r="S185" s="24">
        <v>95.18</v>
      </c>
      <c r="T185">
        <v>10838</v>
      </c>
      <c r="U185">
        <v>4.82</v>
      </c>
      <c r="W185" t="str">
        <f t="shared" si="28"/>
        <v>capture</v>
      </c>
      <c r="X185">
        <f t="shared" si="27"/>
        <v>185297</v>
      </c>
      <c r="Y185">
        <f t="shared" si="27"/>
        <v>181744</v>
      </c>
      <c r="Z185" s="10">
        <f t="shared" si="27"/>
        <v>98.08</v>
      </c>
      <c r="AA185">
        <f t="shared" si="27"/>
        <v>3553</v>
      </c>
      <c r="AB185">
        <f t="shared" si="27"/>
        <v>1.917</v>
      </c>
      <c r="AD185" t="str">
        <f t="shared" si="34"/>
        <v>capture</v>
      </c>
      <c r="AE185">
        <f t="shared" si="34"/>
        <v>224852</v>
      </c>
      <c r="AF185">
        <f t="shared" si="34"/>
        <v>214014</v>
      </c>
      <c r="AG185" s="10">
        <f t="shared" si="34"/>
        <v>95.18</v>
      </c>
      <c r="AH185">
        <f t="shared" si="34"/>
        <v>10838</v>
      </c>
      <c r="AI185">
        <f t="shared" si="34"/>
        <v>4.82</v>
      </c>
      <c r="AK185" t="str">
        <f t="shared" si="31"/>
        <v>capture</v>
      </c>
      <c r="AL185">
        <f t="shared" si="31"/>
        <v>224852</v>
      </c>
      <c r="AM185">
        <f t="shared" si="31"/>
        <v>214014</v>
      </c>
      <c r="AN185" s="10">
        <f t="shared" si="31"/>
        <v>95.18</v>
      </c>
      <c r="AO185">
        <f t="shared" si="31"/>
        <v>10838</v>
      </c>
      <c r="AP185">
        <f t="shared" si="31"/>
        <v>4.82</v>
      </c>
      <c r="AR185" t="s">
        <v>1148</v>
      </c>
      <c r="AS185">
        <v>224852</v>
      </c>
      <c r="AT185">
        <v>214014</v>
      </c>
      <c r="AU185">
        <v>95.18</v>
      </c>
      <c r="AV185">
        <v>10838</v>
      </c>
      <c r="AW185">
        <v>4.82</v>
      </c>
      <c r="AY185" t="s">
        <v>1170</v>
      </c>
      <c r="AZ185">
        <v>224852</v>
      </c>
      <c r="BA185">
        <v>97557</v>
      </c>
      <c r="BB185">
        <v>43.39</v>
      </c>
      <c r="BC185">
        <v>127295</v>
      </c>
      <c r="BD185">
        <v>56.61</v>
      </c>
    </row>
    <row r="186" spans="1:56" x14ac:dyDescent="0.3">
      <c r="A186" t="s">
        <v>1261</v>
      </c>
      <c r="B186" t="s">
        <v>92</v>
      </c>
      <c r="C186" t="s">
        <v>93</v>
      </c>
      <c r="D186" t="s">
        <v>1262</v>
      </c>
      <c r="E186" t="s">
        <v>1259</v>
      </c>
      <c r="F186">
        <v>185297</v>
      </c>
      <c r="G186">
        <v>35365</v>
      </c>
      <c r="H186" s="24">
        <v>19.09</v>
      </c>
      <c r="I186">
        <v>149932</v>
      </c>
      <c r="J186">
        <v>80.91</v>
      </c>
      <c r="K186" t="str">
        <f t="shared" si="25"/>
        <v>corr_proc32</v>
      </c>
      <c r="P186" t="s">
        <v>1149</v>
      </c>
      <c r="Q186">
        <v>224852</v>
      </c>
      <c r="R186" s="14">
        <v>214014</v>
      </c>
      <c r="S186" s="24">
        <v>95.18</v>
      </c>
      <c r="T186">
        <v>10838</v>
      </c>
      <c r="U186">
        <v>4.82</v>
      </c>
      <c r="W186" t="str">
        <f t="shared" si="28"/>
        <v>capturenofin</v>
      </c>
      <c r="X186">
        <f t="shared" si="27"/>
        <v>185297</v>
      </c>
      <c r="Y186">
        <f t="shared" si="27"/>
        <v>181744</v>
      </c>
      <c r="Z186" s="10">
        <f t="shared" si="27"/>
        <v>98.08</v>
      </c>
      <c r="AA186">
        <f t="shared" si="27"/>
        <v>3553</v>
      </c>
      <c r="AB186">
        <f t="shared" si="27"/>
        <v>1.917</v>
      </c>
      <c r="AD186" t="str">
        <f t="shared" si="34"/>
        <v>capturenofin</v>
      </c>
      <c r="AE186">
        <f t="shared" si="34"/>
        <v>224852</v>
      </c>
      <c r="AF186">
        <f t="shared" si="34"/>
        <v>214014</v>
      </c>
      <c r="AG186" s="10">
        <f t="shared" si="34"/>
        <v>95.18</v>
      </c>
      <c r="AH186">
        <f t="shared" si="34"/>
        <v>10838</v>
      </c>
      <c r="AI186">
        <f t="shared" si="34"/>
        <v>4.82</v>
      </c>
      <c r="AK186" t="str">
        <f t="shared" si="31"/>
        <v>capturenofin</v>
      </c>
      <c r="AL186">
        <f t="shared" si="31"/>
        <v>224852</v>
      </c>
      <c r="AM186">
        <f t="shared" si="31"/>
        <v>214014</v>
      </c>
      <c r="AN186" s="10">
        <f t="shared" si="31"/>
        <v>95.18</v>
      </c>
      <c r="AO186">
        <f t="shared" si="31"/>
        <v>10838</v>
      </c>
      <c r="AP186">
        <f t="shared" si="31"/>
        <v>4.82</v>
      </c>
      <c r="AR186" t="s">
        <v>1149</v>
      </c>
      <c r="AS186">
        <v>224852</v>
      </c>
      <c r="AT186">
        <v>214014</v>
      </c>
      <c r="AU186">
        <v>95.18</v>
      </c>
      <c r="AV186">
        <v>10838</v>
      </c>
      <c r="AW186">
        <v>4.82</v>
      </c>
      <c r="AY186" t="s">
        <v>1381</v>
      </c>
      <c r="AZ186">
        <v>224852</v>
      </c>
      <c r="BA186">
        <v>133560</v>
      </c>
      <c r="BB186">
        <v>59.4</v>
      </c>
      <c r="BC186">
        <v>91292</v>
      </c>
      <c r="BD186">
        <v>40.6</v>
      </c>
    </row>
    <row r="187" spans="1:56" x14ac:dyDescent="0.3">
      <c r="A187" t="s">
        <v>78</v>
      </c>
      <c r="B187" t="s">
        <v>23</v>
      </c>
      <c r="C187" t="s">
        <v>49</v>
      </c>
      <c r="D187" t="s">
        <v>1263</v>
      </c>
      <c r="E187" t="s">
        <v>1261</v>
      </c>
      <c r="F187">
        <v>185297</v>
      </c>
      <c r="G187">
        <v>35365</v>
      </c>
      <c r="H187" s="24">
        <v>19.09</v>
      </c>
      <c r="I187">
        <v>149932</v>
      </c>
      <c r="J187">
        <v>80.91</v>
      </c>
      <c r="K187" t="str">
        <f t="shared" si="25"/>
        <v>corr_proc33</v>
      </c>
      <c r="P187" t="s">
        <v>1150</v>
      </c>
      <c r="Q187">
        <v>224852</v>
      </c>
      <c r="R187" s="14">
        <v>214014</v>
      </c>
      <c r="S187" s="24">
        <v>95.18</v>
      </c>
      <c r="T187">
        <v>10838</v>
      </c>
      <c r="U187">
        <v>4.82</v>
      </c>
      <c r="W187" t="str">
        <f t="shared" si="28"/>
        <v>capturenoproc</v>
      </c>
      <c r="X187">
        <f t="shared" si="27"/>
        <v>185297</v>
      </c>
      <c r="Y187">
        <f t="shared" si="27"/>
        <v>181744</v>
      </c>
      <c r="Z187" s="10">
        <f t="shared" si="27"/>
        <v>98.08</v>
      </c>
      <c r="AA187">
        <f t="shared" si="27"/>
        <v>3553</v>
      </c>
      <c r="AB187">
        <f t="shared" si="27"/>
        <v>1.917</v>
      </c>
      <c r="AD187" t="str">
        <f t="shared" si="34"/>
        <v>capturenoproc</v>
      </c>
      <c r="AE187">
        <f t="shared" si="34"/>
        <v>224852</v>
      </c>
      <c r="AF187">
        <f t="shared" si="34"/>
        <v>214014</v>
      </c>
      <c r="AG187" s="10">
        <f t="shared" si="34"/>
        <v>95.18</v>
      </c>
      <c r="AH187">
        <f t="shared" si="34"/>
        <v>10838</v>
      </c>
      <c r="AI187">
        <f t="shared" si="34"/>
        <v>4.82</v>
      </c>
      <c r="AK187" t="str">
        <f t="shared" si="31"/>
        <v>capturenoproc</v>
      </c>
      <c r="AL187">
        <f t="shared" si="31"/>
        <v>224852</v>
      </c>
      <c r="AM187">
        <f t="shared" si="31"/>
        <v>214014</v>
      </c>
      <c r="AN187" s="10">
        <f t="shared" si="31"/>
        <v>95.18</v>
      </c>
      <c r="AO187">
        <f t="shared" si="31"/>
        <v>10838</v>
      </c>
      <c r="AP187">
        <f t="shared" si="31"/>
        <v>4.82</v>
      </c>
      <c r="AR187" t="s">
        <v>1150</v>
      </c>
      <c r="AS187">
        <v>224852</v>
      </c>
      <c r="AT187">
        <v>214014</v>
      </c>
      <c r="AU187">
        <v>95.18</v>
      </c>
      <c r="AV187">
        <v>10838</v>
      </c>
      <c r="AW187">
        <v>4.82</v>
      </c>
      <c r="AY187" t="s">
        <v>1174</v>
      </c>
      <c r="AZ187">
        <v>224852</v>
      </c>
      <c r="BA187">
        <v>133560</v>
      </c>
      <c r="BB187">
        <v>59.4</v>
      </c>
      <c r="BC187">
        <v>91292</v>
      </c>
      <c r="BD187">
        <v>40.6</v>
      </c>
    </row>
    <row r="188" spans="1:56" x14ac:dyDescent="0.3">
      <c r="A188" t="s">
        <v>119</v>
      </c>
      <c r="B188" t="s">
        <v>120</v>
      </c>
      <c r="C188" t="s">
        <v>121</v>
      </c>
      <c r="D188" t="s">
        <v>1264</v>
      </c>
      <c r="E188" t="s">
        <v>78</v>
      </c>
      <c r="F188">
        <v>185297</v>
      </c>
      <c r="G188">
        <v>42764</v>
      </c>
      <c r="H188" s="24">
        <v>23.08</v>
      </c>
      <c r="I188">
        <v>142533</v>
      </c>
      <c r="J188">
        <v>76.92</v>
      </c>
      <c r="K188" t="str">
        <f t="shared" si="25"/>
        <v>fsuppl</v>
      </c>
      <c r="P188" t="s">
        <v>1151</v>
      </c>
      <c r="Q188">
        <v>224852</v>
      </c>
      <c r="R188" s="14">
        <v>214014</v>
      </c>
      <c r="S188" s="24">
        <v>95.18</v>
      </c>
      <c r="T188">
        <v>10838</v>
      </c>
      <c r="U188">
        <v>4.82</v>
      </c>
      <c r="W188" t="str">
        <f t="shared" si="28"/>
        <v>capturenoaudit</v>
      </c>
      <c r="X188">
        <f t="shared" si="27"/>
        <v>185297</v>
      </c>
      <c r="Y188">
        <f t="shared" si="27"/>
        <v>181744</v>
      </c>
      <c r="Z188" s="10">
        <f t="shared" si="27"/>
        <v>98.08</v>
      </c>
      <c r="AA188">
        <f t="shared" si="27"/>
        <v>3553</v>
      </c>
      <c r="AB188">
        <f t="shared" si="27"/>
        <v>1.917</v>
      </c>
      <c r="AD188" t="str">
        <f t="shared" si="34"/>
        <v>capturenoaudit</v>
      </c>
      <c r="AE188">
        <f t="shared" si="34"/>
        <v>224852</v>
      </c>
      <c r="AF188">
        <f t="shared" si="34"/>
        <v>214014</v>
      </c>
      <c r="AG188" s="10">
        <f t="shared" si="34"/>
        <v>95.18</v>
      </c>
      <c r="AH188">
        <f t="shared" si="34"/>
        <v>10838</v>
      </c>
      <c r="AI188">
        <f t="shared" si="34"/>
        <v>4.82</v>
      </c>
      <c r="AK188" t="str">
        <f t="shared" ref="AK188:AP219" si="35">VLOOKUP($P188,$AY$4:$BD$259,AK$3,FALSE)</f>
        <v>capturenoaudit</v>
      </c>
      <c r="AL188">
        <f t="shared" si="35"/>
        <v>224852</v>
      </c>
      <c r="AM188">
        <f t="shared" si="35"/>
        <v>214014</v>
      </c>
      <c r="AN188" s="10">
        <f t="shared" si="35"/>
        <v>95.18</v>
      </c>
      <c r="AO188">
        <f t="shared" si="35"/>
        <v>10838</v>
      </c>
      <c r="AP188">
        <f t="shared" si="35"/>
        <v>4.82</v>
      </c>
      <c r="AR188" t="s">
        <v>1151</v>
      </c>
      <c r="AS188">
        <v>224852</v>
      </c>
      <c r="AT188">
        <v>214014</v>
      </c>
      <c r="AU188">
        <v>95.18</v>
      </c>
      <c r="AV188">
        <v>10838</v>
      </c>
      <c r="AW188">
        <v>4.82</v>
      </c>
      <c r="AY188" t="s">
        <v>1382</v>
      </c>
      <c r="AZ188">
        <v>224852</v>
      </c>
      <c r="BA188">
        <v>165418</v>
      </c>
      <c r="BB188">
        <v>73.569999999999993</v>
      </c>
      <c r="BC188">
        <v>59434</v>
      </c>
      <c r="BD188">
        <v>26.43</v>
      </c>
    </row>
    <row r="189" spans="1:56" x14ac:dyDescent="0.3">
      <c r="A189" t="s">
        <v>124</v>
      </c>
      <c r="B189" t="s">
        <v>61</v>
      </c>
      <c r="C189" t="s">
        <v>62</v>
      </c>
      <c r="D189" t="s">
        <v>1265</v>
      </c>
      <c r="E189" s="34" t="s">
        <v>119</v>
      </c>
      <c r="F189" s="34">
        <v>185297</v>
      </c>
      <c r="G189" s="34">
        <v>133861</v>
      </c>
      <c r="H189" s="35">
        <v>72.239999999999995</v>
      </c>
      <c r="I189" s="34">
        <v>51436</v>
      </c>
      <c r="J189" s="34">
        <v>27.76</v>
      </c>
      <c r="K189" s="34" t="e">
        <f t="shared" si="25"/>
        <v>#N/A</v>
      </c>
      <c r="L189" s="34" t="s">
        <v>1404</v>
      </c>
      <c r="P189" t="s">
        <v>1152</v>
      </c>
      <c r="Q189">
        <v>224852</v>
      </c>
      <c r="R189" s="14">
        <v>214014</v>
      </c>
      <c r="S189" s="24">
        <v>95.18</v>
      </c>
      <c r="T189">
        <v>10838</v>
      </c>
      <c r="U189">
        <v>4.82</v>
      </c>
      <c r="W189" t="str">
        <f t="shared" si="28"/>
        <v>capturenopol</v>
      </c>
      <c r="X189">
        <f t="shared" si="27"/>
        <v>185297</v>
      </c>
      <c r="Y189">
        <f t="shared" si="27"/>
        <v>181744</v>
      </c>
      <c r="Z189" s="10">
        <f t="shared" si="27"/>
        <v>98.08</v>
      </c>
      <c r="AA189">
        <f t="shared" si="27"/>
        <v>3553</v>
      </c>
      <c r="AB189">
        <f t="shared" si="27"/>
        <v>1.917</v>
      </c>
      <c r="AD189" t="str">
        <f t="shared" si="34"/>
        <v>capturenopol</v>
      </c>
      <c r="AE189">
        <f t="shared" si="34"/>
        <v>224852</v>
      </c>
      <c r="AF189">
        <f t="shared" si="34"/>
        <v>214014</v>
      </c>
      <c r="AG189" s="10">
        <f t="shared" si="34"/>
        <v>95.18</v>
      </c>
      <c r="AH189">
        <f t="shared" si="34"/>
        <v>10838</v>
      </c>
      <c r="AI189">
        <f t="shared" si="34"/>
        <v>4.82</v>
      </c>
      <c r="AK189" t="str">
        <f t="shared" si="35"/>
        <v>capturenopol</v>
      </c>
      <c r="AL189">
        <f t="shared" si="35"/>
        <v>224852</v>
      </c>
      <c r="AM189">
        <f t="shared" si="35"/>
        <v>214014</v>
      </c>
      <c r="AN189" s="10">
        <f t="shared" si="35"/>
        <v>95.18</v>
      </c>
      <c r="AO189">
        <f t="shared" si="35"/>
        <v>10838</v>
      </c>
      <c r="AP189">
        <f t="shared" si="35"/>
        <v>4.82</v>
      </c>
      <c r="AR189" t="s">
        <v>1152</v>
      </c>
      <c r="AS189">
        <v>224852</v>
      </c>
      <c r="AT189">
        <v>214014</v>
      </c>
      <c r="AU189">
        <v>95.18</v>
      </c>
      <c r="AV189">
        <v>10838</v>
      </c>
      <c r="AW189">
        <v>4.82</v>
      </c>
      <c r="AY189" t="s">
        <v>1178</v>
      </c>
      <c r="AZ189">
        <v>224852</v>
      </c>
      <c r="BA189">
        <v>165418</v>
      </c>
      <c r="BB189">
        <v>73.569999999999993</v>
      </c>
      <c r="BC189">
        <v>59434</v>
      </c>
      <c r="BD189">
        <v>26.43</v>
      </c>
    </row>
    <row r="190" spans="1:56" x14ac:dyDescent="0.3">
      <c r="A190" t="s">
        <v>126</v>
      </c>
      <c r="B190" t="s">
        <v>23</v>
      </c>
      <c r="C190" t="s">
        <v>49</v>
      </c>
      <c r="D190" t="s">
        <v>1266</v>
      </c>
      <c r="E190" t="s">
        <v>124</v>
      </c>
      <c r="F190">
        <v>185297</v>
      </c>
      <c r="G190">
        <v>136113</v>
      </c>
      <c r="H190" s="24">
        <v>73.459999999999994</v>
      </c>
      <c r="I190">
        <v>49184</v>
      </c>
      <c r="J190">
        <v>26.54</v>
      </c>
      <c r="K190" t="str">
        <f t="shared" si="25"/>
        <v>sec_score</v>
      </c>
      <c r="P190" t="s">
        <v>1153</v>
      </c>
      <c r="Q190">
        <v>224852</v>
      </c>
      <c r="R190" s="14">
        <v>214014</v>
      </c>
      <c r="S190" s="24">
        <v>95.18</v>
      </c>
      <c r="T190">
        <v>10838</v>
      </c>
      <c r="U190">
        <v>4.82</v>
      </c>
      <c r="W190" t="str">
        <f t="shared" si="28"/>
        <v>capturenooth</v>
      </c>
      <c r="X190">
        <f t="shared" si="27"/>
        <v>185297</v>
      </c>
      <c r="Y190">
        <f t="shared" si="27"/>
        <v>181744</v>
      </c>
      <c r="Z190" s="10">
        <f t="shared" si="27"/>
        <v>98.08</v>
      </c>
      <c r="AA190">
        <f t="shared" si="27"/>
        <v>3553</v>
      </c>
      <c r="AB190">
        <f t="shared" si="27"/>
        <v>1.917</v>
      </c>
      <c r="AD190" t="str">
        <f t="shared" si="34"/>
        <v>capturenooth</v>
      </c>
      <c r="AE190">
        <f t="shared" si="34"/>
        <v>224852</v>
      </c>
      <c r="AF190">
        <f t="shared" si="34"/>
        <v>214014</v>
      </c>
      <c r="AG190" s="10">
        <f t="shared" si="34"/>
        <v>95.18</v>
      </c>
      <c r="AH190">
        <f t="shared" si="34"/>
        <v>10838</v>
      </c>
      <c r="AI190">
        <f t="shared" si="34"/>
        <v>4.82</v>
      </c>
      <c r="AK190" t="str">
        <f t="shared" si="35"/>
        <v>capturenooth</v>
      </c>
      <c r="AL190">
        <f t="shared" si="35"/>
        <v>224852</v>
      </c>
      <c r="AM190">
        <f t="shared" si="35"/>
        <v>214014</v>
      </c>
      <c r="AN190" s="10">
        <f t="shared" si="35"/>
        <v>95.18</v>
      </c>
      <c r="AO190">
        <f t="shared" si="35"/>
        <v>10838</v>
      </c>
      <c r="AP190">
        <f t="shared" si="35"/>
        <v>4.82</v>
      </c>
      <c r="AR190" t="s">
        <v>1153</v>
      </c>
      <c r="AS190">
        <v>224852</v>
      </c>
      <c r="AT190">
        <v>214014</v>
      </c>
      <c r="AU190">
        <v>95.18</v>
      </c>
      <c r="AV190">
        <v>10838</v>
      </c>
      <c r="AW190">
        <v>4.82</v>
      </c>
      <c r="AY190" t="s">
        <v>1383</v>
      </c>
      <c r="AZ190">
        <v>224852</v>
      </c>
      <c r="BA190">
        <v>25287</v>
      </c>
      <c r="BB190">
        <v>11.25</v>
      </c>
      <c r="BC190">
        <v>199565</v>
      </c>
      <c r="BD190">
        <v>88.75</v>
      </c>
    </row>
    <row r="191" spans="1:56" x14ac:dyDescent="0.3">
      <c r="A191" t="s">
        <v>128</v>
      </c>
      <c r="B191" t="s">
        <v>23</v>
      </c>
      <c r="C191" t="s">
        <v>129</v>
      </c>
      <c r="D191" t="s">
        <v>1267</v>
      </c>
      <c r="E191" t="s">
        <v>126</v>
      </c>
      <c r="F191">
        <v>185297</v>
      </c>
      <c r="G191">
        <v>136912</v>
      </c>
      <c r="H191" s="24">
        <v>73.89</v>
      </c>
      <c r="I191">
        <v>48385</v>
      </c>
      <c r="J191">
        <v>26.11</v>
      </c>
      <c r="K191" t="str">
        <f t="shared" si="25"/>
        <v>sec_score_max</v>
      </c>
      <c r="P191" t="s">
        <v>1376</v>
      </c>
      <c r="Q191">
        <v>224852</v>
      </c>
      <c r="R191" s="14">
        <v>201507</v>
      </c>
      <c r="S191" s="24">
        <v>89.62</v>
      </c>
      <c r="T191">
        <v>23345</v>
      </c>
      <c r="U191">
        <v>10.38</v>
      </c>
      <c r="W191" t="str">
        <f t="shared" si="28"/>
        <v>pr_grant_original</v>
      </c>
      <c r="X191">
        <f t="shared" si="27"/>
        <v>185297</v>
      </c>
      <c r="Y191">
        <f t="shared" si="27"/>
        <v>164955</v>
      </c>
      <c r="Z191" s="10">
        <f t="shared" si="27"/>
        <v>89.02</v>
      </c>
      <c r="AA191">
        <f t="shared" si="27"/>
        <v>20342</v>
      </c>
      <c r="AB191">
        <f t="shared" si="27"/>
        <v>10.98</v>
      </c>
      <c r="AD191" t="str">
        <f t="shared" si="34"/>
        <v>pr_grant_original</v>
      </c>
      <c r="AE191">
        <f t="shared" si="34"/>
        <v>224852</v>
      </c>
      <c r="AF191">
        <f t="shared" si="34"/>
        <v>201507</v>
      </c>
      <c r="AG191" s="10">
        <f t="shared" si="34"/>
        <v>89.62</v>
      </c>
      <c r="AH191">
        <f t="shared" si="34"/>
        <v>23345</v>
      </c>
      <c r="AI191">
        <f t="shared" si="34"/>
        <v>10.38</v>
      </c>
      <c r="AK191" t="str">
        <f t="shared" si="35"/>
        <v>pr_grant_original</v>
      </c>
      <c r="AL191">
        <f t="shared" si="35"/>
        <v>224852</v>
      </c>
      <c r="AM191">
        <f t="shared" si="35"/>
        <v>201507</v>
      </c>
      <c r="AN191" s="10">
        <f t="shared" si="35"/>
        <v>89.62</v>
      </c>
      <c r="AO191">
        <f t="shared" si="35"/>
        <v>23345</v>
      </c>
      <c r="AP191">
        <f t="shared" si="35"/>
        <v>10.38</v>
      </c>
      <c r="AR191" t="s">
        <v>1376</v>
      </c>
      <c r="AS191">
        <v>224852</v>
      </c>
      <c r="AT191">
        <v>201507</v>
      </c>
      <c r="AU191">
        <v>89.62</v>
      </c>
      <c r="AV191">
        <v>23345</v>
      </c>
      <c r="AW191">
        <v>10.38</v>
      </c>
      <c r="AY191" t="s">
        <v>1186</v>
      </c>
      <c r="AZ191">
        <v>224852</v>
      </c>
      <c r="BA191">
        <v>25287</v>
      </c>
      <c r="BB191">
        <v>11.25</v>
      </c>
      <c r="BC191">
        <v>199565</v>
      </c>
      <c r="BD191">
        <v>88.75</v>
      </c>
    </row>
    <row r="192" spans="1:56" x14ac:dyDescent="0.3">
      <c r="A192" t="s">
        <v>131</v>
      </c>
      <c r="B192" t="s">
        <v>23</v>
      </c>
      <c r="C192" t="s">
        <v>129</v>
      </c>
      <c r="D192" t="s">
        <v>1268</v>
      </c>
      <c r="E192" t="s">
        <v>128</v>
      </c>
      <c r="F192">
        <v>185297</v>
      </c>
      <c r="G192">
        <v>42764</v>
      </c>
      <c r="H192" s="24">
        <v>23.08</v>
      </c>
      <c r="I192">
        <v>142533</v>
      </c>
      <c r="J192">
        <v>76.92</v>
      </c>
      <c r="K192" t="str">
        <f t="shared" si="25"/>
        <v>taxhav</v>
      </c>
      <c r="P192" t="s">
        <v>1377</v>
      </c>
      <c r="Q192">
        <v>224852</v>
      </c>
      <c r="R192" s="14">
        <v>201507</v>
      </c>
      <c r="S192" s="24">
        <v>89.62</v>
      </c>
      <c r="T192">
        <v>23345</v>
      </c>
      <c r="U192">
        <v>10.38</v>
      </c>
      <c r="W192" t="str">
        <f t="shared" si="28"/>
        <v>pr_grant_currency</v>
      </c>
      <c r="X192">
        <f t="shared" si="27"/>
        <v>185297</v>
      </c>
      <c r="Y192">
        <f t="shared" si="27"/>
        <v>164955</v>
      </c>
      <c r="Z192" s="10">
        <f t="shared" si="27"/>
        <v>89.02</v>
      </c>
      <c r="AA192">
        <f t="shared" si="27"/>
        <v>20342</v>
      </c>
      <c r="AB192">
        <f t="shared" si="27"/>
        <v>10.98</v>
      </c>
      <c r="AD192" t="str">
        <f t="shared" si="34"/>
        <v>pr_grant_currency</v>
      </c>
      <c r="AE192">
        <f t="shared" si="34"/>
        <v>224852</v>
      </c>
      <c r="AF192">
        <f t="shared" si="34"/>
        <v>201507</v>
      </c>
      <c r="AG192" s="10">
        <f t="shared" si="34"/>
        <v>89.62</v>
      </c>
      <c r="AH192">
        <f t="shared" si="34"/>
        <v>23345</v>
      </c>
      <c r="AI192">
        <f t="shared" si="34"/>
        <v>10.38</v>
      </c>
      <c r="AK192" t="str">
        <f t="shared" si="35"/>
        <v>pr_grant_currency</v>
      </c>
      <c r="AL192">
        <f t="shared" si="35"/>
        <v>224852</v>
      </c>
      <c r="AM192">
        <f t="shared" si="35"/>
        <v>201507</v>
      </c>
      <c r="AN192" s="10">
        <f t="shared" si="35"/>
        <v>89.62</v>
      </c>
      <c r="AO192">
        <f t="shared" si="35"/>
        <v>23345</v>
      </c>
      <c r="AP192">
        <f t="shared" si="35"/>
        <v>10.38</v>
      </c>
      <c r="AR192" t="s">
        <v>1377</v>
      </c>
      <c r="AS192">
        <v>224852</v>
      </c>
      <c r="AT192">
        <v>201507</v>
      </c>
      <c r="AU192">
        <v>89.62</v>
      </c>
      <c r="AV192">
        <v>23345</v>
      </c>
      <c r="AW192">
        <v>10.38</v>
      </c>
      <c r="AY192" t="s">
        <v>1384</v>
      </c>
      <c r="AZ192">
        <v>224852</v>
      </c>
      <c r="BA192">
        <v>49239</v>
      </c>
      <c r="BB192">
        <v>21.9</v>
      </c>
      <c r="BC192">
        <v>175613</v>
      </c>
      <c r="BD192">
        <v>78.099999999999994</v>
      </c>
    </row>
    <row r="193" spans="1:56" x14ac:dyDescent="0.3">
      <c r="A193" t="s">
        <v>133</v>
      </c>
      <c r="B193" t="s">
        <v>23</v>
      </c>
      <c r="C193" t="s">
        <v>134</v>
      </c>
      <c r="D193" t="s">
        <v>1269</v>
      </c>
      <c r="E193" t="s">
        <v>131</v>
      </c>
      <c r="F193">
        <v>185297</v>
      </c>
      <c r="G193">
        <v>42764</v>
      </c>
      <c r="H193" s="24">
        <v>23.08</v>
      </c>
      <c r="I193">
        <v>142533</v>
      </c>
      <c r="J193">
        <v>76.92</v>
      </c>
      <c r="K193" t="str">
        <f t="shared" si="25"/>
        <v>taxhav_fixed</v>
      </c>
      <c r="P193" t="s">
        <v>1378</v>
      </c>
      <c r="Q193">
        <v>224852</v>
      </c>
      <c r="R193" s="14">
        <v>25239</v>
      </c>
      <c r="S193" s="24">
        <v>11.22</v>
      </c>
      <c r="T193">
        <v>199613</v>
      </c>
      <c r="U193">
        <v>88.78</v>
      </c>
      <c r="W193" t="str">
        <f t="shared" si="28"/>
        <v>pr_sector_weight1</v>
      </c>
      <c r="X193">
        <f t="shared" si="27"/>
        <v>185297</v>
      </c>
      <c r="Y193">
        <f t="shared" si="27"/>
        <v>3633</v>
      </c>
      <c r="Z193" s="10">
        <f t="shared" si="27"/>
        <v>1.9610000000000001</v>
      </c>
      <c r="AA193">
        <f t="shared" si="27"/>
        <v>181664</v>
      </c>
      <c r="AB193">
        <f t="shared" si="27"/>
        <v>98.04</v>
      </c>
      <c r="AD193" t="str">
        <f t="shared" si="34"/>
        <v>pr_sector_weight1</v>
      </c>
      <c r="AE193">
        <f t="shared" si="34"/>
        <v>224852</v>
      </c>
      <c r="AF193">
        <f t="shared" si="34"/>
        <v>25239</v>
      </c>
      <c r="AG193" s="10">
        <f t="shared" si="34"/>
        <v>11.22</v>
      </c>
      <c r="AH193">
        <f t="shared" si="34"/>
        <v>199613</v>
      </c>
      <c r="AI193">
        <f t="shared" si="34"/>
        <v>88.78</v>
      </c>
      <c r="AK193" t="str">
        <f t="shared" si="35"/>
        <v>pr_sector_weight1</v>
      </c>
      <c r="AL193">
        <f t="shared" si="35"/>
        <v>224852</v>
      </c>
      <c r="AM193">
        <f t="shared" si="35"/>
        <v>25239</v>
      </c>
      <c r="AN193" s="10">
        <f t="shared" si="35"/>
        <v>11.22</v>
      </c>
      <c r="AO193">
        <f t="shared" si="35"/>
        <v>199613</v>
      </c>
      <c r="AP193">
        <f t="shared" si="35"/>
        <v>88.78</v>
      </c>
      <c r="AR193" t="s">
        <v>1378</v>
      </c>
      <c r="AS193">
        <v>224852</v>
      </c>
      <c r="AT193">
        <v>25239</v>
      </c>
      <c r="AU193">
        <v>11.22</v>
      </c>
      <c r="AV193">
        <v>199613</v>
      </c>
      <c r="AW193">
        <v>88.78</v>
      </c>
      <c r="AY193" t="s">
        <v>1192</v>
      </c>
      <c r="AZ193">
        <v>224852</v>
      </c>
      <c r="BA193">
        <v>49239</v>
      </c>
      <c r="BB193">
        <v>21.9</v>
      </c>
      <c r="BC193">
        <v>175613</v>
      </c>
      <c r="BD193">
        <v>78.099999999999994</v>
      </c>
    </row>
    <row r="194" spans="1:56" x14ac:dyDescent="0.3">
      <c r="A194" t="s">
        <v>136</v>
      </c>
      <c r="B194" t="s">
        <v>23</v>
      </c>
      <c r="C194" t="s">
        <v>137</v>
      </c>
      <c r="D194" t="s">
        <v>136</v>
      </c>
      <c r="E194" t="s">
        <v>133</v>
      </c>
      <c r="F194">
        <v>185297</v>
      </c>
      <c r="G194">
        <v>42764</v>
      </c>
      <c r="H194" s="24">
        <v>23.08</v>
      </c>
      <c r="I194">
        <v>142533</v>
      </c>
      <c r="J194">
        <v>76.92</v>
      </c>
      <c r="K194" t="str">
        <f t="shared" si="25"/>
        <v>taxhav3</v>
      </c>
      <c r="P194" t="s">
        <v>1160</v>
      </c>
      <c r="Q194">
        <v>224852</v>
      </c>
      <c r="R194" s="14">
        <v>25239</v>
      </c>
      <c r="S194" s="24">
        <v>11.22</v>
      </c>
      <c r="T194">
        <v>199613</v>
      </c>
      <c r="U194">
        <v>88.78</v>
      </c>
      <c r="W194" t="str">
        <f t="shared" si="28"/>
        <v>pr_sector1</v>
      </c>
      <c r="X194">
        <f t="shared" si="27"/>
        <v>185297</v>
      </c>
      <c r="Y194">
        <f t="shared" si="27"/>
        <v>35355</v>
      </c>
      <c r="Z194" s="10">
        <f t="shared" si="27"/>
        <v>19.079999999999998</v>
      </c>
      <c r="AA194">
        <f t="shared" si="27"/>
        <v>149942</v>
      </c>
      <c r="AB194">
        <f t="shared" si="27"/>
        <v>80.92</v>
      </c>
      <c r="AD194" t="str">
        <f t="shared" ref="AD194:AI203" si="36">VLOOKUP($P194,$AR$4:$AW$257,AD$3,FALSE)</f>
        <v>pr_sector1</v>
      </c>
      <c r="AE194">
        <f t="shared" si="36"/>
        <v>224852</v>
      </c>
      <c r="AF194">
        <f t="shared" si="36"/>
        <v>25239</v>
      </c>
      <c r="AG194" s="10">
        <f t="shared" si="36"/>
        <v>11.22</v>
      </c>
      <c r="AH194">
        <f t="shared" si="36"/>
        <v>199613</v>
      </c>
      <c r="AI194">
        <f t="shared" si="36"/>
        <v>88.78</v>
      </c>
      <c r="AK194" t="str">
        <f t="shared" si="35"/>
        <v>pr_sector1</v>
      </c>
      <c r="AL194">
        <f t="shared" si="35"/>
        <v>224852</v>
      </c>
      <c r="AM194">
        <f t="shared" si="35"/>
        <v>25239</v>
      </c>
      <c r="AN194" s="10">
        <f t="shared" si="35"/>
        <v>11.22</v>
      </c>
      <c r="AO194">
        <f t="shared" si="35"/>
        <v>199613</v>
      </c>
      <c r="AP194">
        <f t="shared" si="35"/>
        <v>88.78</v>
      </c>
      <c r="AR194" t="s">
        <v>1160</v>
      </c>
      <c r="AS194">
        <v>224852</v>
      </c>
      <c r="AT194">
        <v>25239</v>
      </c>
      <c r="AU194">
        <v>11.22</v>
      </c>
      <c r="AV194">
        <v>199613</v>
      </c>
      <c r="AW194">
        <v>88.78</v>
      </c>
      <c r="AY194" t="s">
        <v>1385</v>
      </c>
      <c r="AZ194">
        <v>224852</v>
      </c>
      <c r="BA194">
        <v>80551</v>
      </c>
      <c r="BB194">
        <v>35.82</v>
      </c>
      <c r="BC194">
        <v>144301</v>
      </c>
      <c r="BD194">
        <v>64.180000000000007</v>
      </c>
    </row>
    <row r="195" spans="1:56" x14ac:dyDescent="0.3">
      <c r="A195" t="s">
        <v>1270</v>
      </c>
      <c r="B195" t="s">
        <v>92</v>
      </c>
      <c r="C195" t="s">
        <v>93</v>
      </c>
      <c r="D195" t="s">
        <v>1271</v>
      </c>
      <c r="E195" t="s">
        <v>136</v>
      </c>
      <c r="F195">
        <v>185297</v>
      </c>
      <c r="G195">
        <v>42764</v>
      </c>
      <c r="H195" s="24">
        <v>23.08</v>
      </c>
      <c r="I195">
        <v>142533</v>
      </c>
      <c r="J195">
        <v>76.92</v>
      </c>
      <c r="K195" t="str">
        <f t="shared" si="25"/>
        <v>taxhav3bi</v>
      </c>
      <c r="P195" s="30" t="s">
        <v>1379</v>
      </c>
      <c r="Q195" s="30">
        <v>224852</v>
      </c>
      <c r="R195" s="30">
        <v>47647</v>
      </c>
      <c r="S195" s="31">
        <v>21.19</v>
      </c>
      <c r="T195" s="30">
        <v>177205</v>
      </c>
      <c r="U195" s="30">
        <v>78.81</v>
      </c>
      <c r="W195" t="str">
        <f t="shared" si="28"/>
        <v>pr_sector_weight2</v>
      </c>
      <c r="X195">
        <f t="shared" si="28"/>
        <v>185297</v>
      </c>
      <c r="Y195">
        <f t="shared" si="28"/>
        <v>23812</v>
      </c>
      <c r="Z195" s="10">
        <f t="shared" si="28"/>
        <v>12.85</v>
      </c>
      <c r="AA195">
        <f t="shared" si="28"/>
        <v>161485</v>
      </c>
      <c r="AB195">
        <f t="shared" si="28"/>
        <v>87.15</v>
      </c>
      <c r="AD195" t="str">
        <f t="shared" si="36"/>
        <v>pr_sector_weight2</v>
      </c>
      <c r="AE195">
        <f t="shared" si="36"/>
        <v>224852</v>
      </c>
      <c r="AF195">
        <f t="shared" si="36"/>
        <v>47647</v>
      </c>
      <c r="AG195" s="10">
        <f t="shared" si="36"/>
        <v>21.19</v>
      </c>
      <c r="AH195">
        <f t="shared" si="36"/>
        <v>177205</v>
      </c>
      <c r="AI195">
        <f t="shared" si="36"/>
        <v>78.81</v>
      </c>
      <c r="AK195" t="str">
        <f t="shared" si="35"/>
        <v>pr_sector_weight2</v>
      </c>
      <c r="AL195">
        <f t="shared" si="35"/>
        <v>224852</v>
      </c>
      <c r="AM195">
        <f t="shared" si="35"/>
        <v>47647</v>
      </c>
      <c r="AN195" s="10">
        <f t="shared" si="35"/>
        <v>21.19</v>
      </c>
      <c r="AO195">
        <f t="shared" si="35"/>
        <v>177205</v>
      </c>
      <c r="AP195">
        <f t="shared" si="35"/>
        <v>78.81</v>
      </c>
      <c r="AR195" t="s">
        <v>1379</v>
      </c>
      <c r="AS195">
        <v>224852</v>
      </c>
      <c r="AT195">
        <v>47647</v>
      </c>
      <c r="AU195">
        <v>21.19</v>
      </c>
      <c r="AV195">
        <v>177205</v>
      </c>
      <c r="AW195">
        <v>78.81</v>
      </c>
      <c r="AY195" t="s">
        <v>1196</v>
      </c>
      <c r="AZ195">
        <v>224852</v>
      </c>
      <c r="BA195">
        <v>80551</v>
      </c>
      <c r="BB195">
        <v>35.82</v>
      </c>
      <c r="BC195">
        <v>144301</v>
      </c>
      <c r="BD195">
        <v>64.180000000000007</v>
      </c>
    </row>
    <row r="196" spans="1:56" x14ac:dyDescent="0.3">
      <c r="A196" t="s">
        <v>1272</v>
      </c>
      <c r="B196" t="s">
        <v>92</v>
      </c>
      <c r="C196" t="s">
        <v>93</v>
      </c>
      <c r="D196" t="s">
        <v>1273</v>
      </c>
      <c r="E196" t="s">
        <v>1270</v>
      </c>
      <c r="F196">
        <v>185297</v>
      </c>
      <c r="G196">
        <v>42764</v>
      </c>
      <c r="H196" s="24">
        <v>23.08</v>
      </c>
      <c r="I196">
        <v>142533</v>
      </c>
      <c r="J196">
        <v>76.92</v>
      </c>
      <c r="K196" t="str">
        <f t="shared" si="25"/>
        <v>taxhav31</v>
      </c>
      <c r="P196" t="s">
        <v>1164</v>
      </c>
      <c r="Q196">
        <v>224852</v>
      </c>
      <c r="R196" s="14">
        <v>47647</v>
      </c>
      <c r="S196" s="24">
        <v>21.19</v>
      </c>
      <c r="T196">
        <v>177205</v>
      </c>
      <c r="U196">
        <v>78.81</v>
      </c>
      <c r="W196" t="str">
        <f t="shared" si="28"/>
        <v>pr_sector2</v>
      </c>
      <c r="X196">
        <f t="shared" si="28"/>
        <v>185297</v>
      </c>
      <c r="Y196">
        <f t="shared" si="28"/>
        <v>60022</v>
      </c>
      <c r="Z196" s="10">
        <f t="shared" si="28"/>
        <v>32.39</v>
      </c>
      <c r="AA196">
        <f t="shared" si="28"/>
        <v>125275</v>
      </c>
      <c r="AB196">
        <f t="shared" si="28"/>
        <v>67.61</v>
      </c>
      <c r="AD196" t="str">
        <f t="shared" si="36"/>
        <v>pr_sector2</v>
      </c>
      <c r="AE196">
        <f t="shared" si="36"/>
        <v>224852</v>
      </c>
      <c r="AF196">
        <f t="shared" si="36"/>
        <v>47647</v>
      </c>
      <c r="AG196" s="10">
        <f t="shared" si="36"/>
        <v>21.19</v>
      </c>
      <c r="AH196">
        <f t="shared" si="36"/>
        <v>177205</v>
      </c>
      <c r="AI196">
        <f t="shared" si="36"/>
        <v>78.81</v>
      </c>
      <c r="AK196" t="str">
        <f t="shared" si="35"/>
        <v>pr_sector2</v>
      </c>
      <c r="AL196">
        <f t="shared" si="35"/>
        <v>224852</v>
      </c>
      <c r="AM196">
        <f t="shared" si="35"/>
        <v>47647</v>
      </c>
      <c r="AN196" s="10">
        <f t="shared" si="35"/>
        <v>21.19</v>
      </c>
      <c r="AO196">
        <f t="shared" si="35"/>
        <v>177205</v>
      </c>
      <c r="AP196">
        <f t="shared" si="35"/>
        <v>78.81</v>
      </c>
      <c r="AR196" t="s">
        <v>1164</v>
      </c>
      <c r="AS196">
        <v>224852</v>
      </c>
      <c r="AT196">
        <v>47647</v>
      </c>
      <c r="AU196">
        <v>21.19</v>
      </c>
      <c r="AV196">
        <v>177205</v>
      </c>
      <c r="AW196">
        <v>78.81</v>
      </c>
      <c r="AY196" t="s">
        <v>1386</v>
      </c>
      <c r="AZ196">
        <v>224852</v>
      </c>
      <c r="BA196">
        <v>116231</v>
      </c>
      <c r="BB196">
        <v>51.69</v>
      </c>
      <c r="BC196">
        <v>108621</v>
      </c>
      <c r="BD196">
        <v>48.31</v>
      </c>
    </row>
    <row r="197" spans="1:56" x14ac:dyDescent="0.3">
      <c r="A197" t="s">
        <v>1274</v>
      </c>
      <c r="B197" t="s">
        <v>92</v>
      </c>
      <c r="C197" t="s">
        <v>93</v>
      </c>
      <c r="D197" t="s">
        <v>1275</v>
      </c>
      <c r="E197" t="s">
        <v>1272</v>
      </c>
      <c r="F197">
        <v>185297</v>
      </c>
      <c r="G197">
        <v>42764</v>
      </c>
      <c r="H197" s="24">
        <v>23.08</v>
      </c>
      <c r="I197">
        <v>142533</v>
      </c>
      <c r="J197">
        <v>76.92</v>
      </c>
      <c r="K197" t="str">
        <f t="shared" ref="K197:K199" si="37">VLOOKUP(E197,$P$4:$P$255,1,FALSE)</f>
        <v>taxhav32</v>
      </c>
      <c r="P197" t="s">
        <v>1380</v>
      </c>
      <c r="Q197">
        <v>224852</v>
      </c>
      <c r="R197" s="14">
        <v>97557</v>
      </c>
      <c r="S197" s="24">
        <v>43.39</v>
      </c>
      <c r="T197">
        <v>127295</v>
      </c>
      <c r="U197">
        <v>56.61</v>
      </c>
      <c r="W197" t="str">
        <f t="shared" si="28"/>
        <v>pr_sector_weight3</v>
      </c>
      <c r="X197">
        <f t="shared" si="28"/>
        <v>185297</v>
      </c>
      <c r="Y197">
        <f t="shared" si="28"/>
        <v>67490</v>
      </c>
      <c r="Z197" s="10">
        <f t="shared" si="28"/>
        <v>36.42</v>
      </c>
      <c r="AA197">
        <f t="shared" si="28"/>
        <v>117807</v>
      </c>
      <c r="AB197">
        <f t="shared" si="28"/>
        <v>63.58</v>
      </c>
      <c r="AD197" t="str">
        <f t="shared" si="36"/>
        <v>pr_sector_weight3</v>
      </c>
      <c r="AE197">
        <f t="shared" si="36"/>
        <v>224852</v>
      </c>
      <c r="AF197">
        <f t="shared" si="36"/>
        <v>97557</v>
      </c>
      <c r="AG197" s="10">
        <f t="shared" si="36"/>
        <v>43.39</v>
      </c>
      <c r="AH197">
        <f t="shared" si="36"/>
        <v>127295</v>
      </c>
      <c r="AI197">
        <f t="shared" si="36"/>
        <v>56.61</v>
      </c>
      <c r="AK197" t="str">
        <f t="shared" si="35"/>
        <v>pr_sector_weight3</v>
      </c>
      <c r="AL197">
        <f t="shared" si="35"/>
        <v>224852</v>
      </c>
      <c r="AM197">
        <f t="shared" si="35"/>
        <v>97557</v>
      </c>
      <c r="AN197" s="10">
        <f t="shared" si="35"/>
        <v>43.39</v>
      </c>
      <c r="AO197">
        <f t="shared" si="35"/>
        <v>127295</v>
      </c>
      <c r="AP197">
        <f t="shared" si="35"/>
        <v>56.61</v>
      </c>
      <c r="AR197" t="s">
        <v>1380</v>
      </c>
      <c r="AS197">
        <v>224852</v>
      </c>
      <c r="AT197">
        <v>97557</v>
      </c>
      <c r="AU197">
        <v>43.39</v>
      </c>
      <c r="AV197">
        <v>127295</v>
      </c>
      <c r="AW197">
        <v>56.61</v>
      </c>
      <c r="AY197" t="s">
        <v>1200</v>
      </c>
      <c r="AZ197">
        <v>224852</v>
      </c>
      <c r="BA197">
        <v>116231</v>
      </c>
      <c r="BB197">
        <v>51.69</v>
      </c>
      <c r="BC197">
        <v>108621</v>
      </c>
      <c r="BD197">
        <v>48.31</v>
      </c>
    </row>
    <row r="198" spans="1:56" x14ac:dyDescent="0.3">
      <c r="A198" t="s">
        <v>1276</v>
      </c>
      <c r="B198" t="s">
        <v>92</v>
      </c>
      <c r="C198" t="s">
        <v>93</v>
      </c>
      <c r="D198" t="s">
        <v>1277</v>
      </c>
      <c r="E198" s="34" t="s">
        <v>1274</v>
      </c>
      <c r="F198" s="34">
        <v>185297</v>
      </c>
      <c r="G198" s="34">
        <v>42764</v>
      </c>
      <c r="H198" s="35">
        <v>23.08</v>
      </c>
      <c r="I198" s="34">
        <v>142533</v>
      </c>
      <c r="J198" s="34">
        <v>76.92</v>
      </c>
      <c r="K198" s="34" t="e">
        <f t="shared" si="37"/>
        <v>#N/A</v>
      </c>
      <c r="L198" s="34" t="s">
        <v>1405</v>
      </c>
      <c r="P198" t="s">
        <v>1170</v>
      </c>
      <c r="Q198">
        <v>224852</v>
      </c>
      <c r="R198" s="14">
        <v>97557</v>
      </c>
      <c r="S198" s="24">
        <v>43.39</v>
      </c>
      <c r="T198">
        <v>127295</v>
      </c>
      <c r="U198">
        <v>56.61</v>
      </c>
      <c r="W198" t="str">
        <f t="shared" si="28"/>
        <v>pr_sector3</v>
      </c>
      <c r="X198">
        <f t="shared" si="28"/>
        <v>185297</v>
      </c>
      <c r="Y198">
        <f t="shared" si="28"/>
        <v>88069</v>
      </c>
      <c r="Z198" s="10">
        <f t="shared" si="28"/>
        <v>47.53</v>
      </c>
      <c r="AA198">
        <f t="shared" si="28"/>
        <v>97228</v>
      </c>
      <c r="AB198">
        <f t="shared" si="28"/>
        <v>52.47</v>
      </c>
      <c r="AD198" t="str">
        <f t="shared" si="36"/>
        <v>pr_sector3</v>
      </c>
      <c r="AE198">
        <f t="shared" si="36"/>
        <v>224852</v>
      </c>
      <c r="AF198">
        <f t="shared" si="36"/>
        <v>97557</v>
      </c>
      <c r="AG198" s="10">
        <f t="shared" si="36"/>
        <v>43.39</v>
      </c>
      <c r="AH198">
        <f t="shared" si="36"/>
        <v>127295</v>
      </c>
      <c r="AI198">
        <f t="shared" si="36"/>
        <v>56.61</v>
      </c>
      <c r="AK198" t="str">
        <f t="shared" si="35"/>
        <v>pr_sector3</v>
      </c>
      <c r="AL198">
        <f t="shared" si="35"/>
        <v>224852</v>
      </c>
      <c r="AM198">
        <f t="shared" si="35"/>
        <v>97557</v>
      </c>
      <c r="AN198" s="10">
        <f t="shared" si="35"/>
        <v>43.39</v>
      </c>
      <c r="AO198">
        <f t="shared" si="35"/>
        <v>127295</v>
      </c>
      <c r="AP198">
        <f t="shared" si="35"/>
        <v>56.61</v>
      </c>
      <c r="AR198" t="s">
        <v>1170</v>
      </c>
      <c r="AS198">
        <v>224852</v>
      </c>
      <c r="AT198">
        <v>97557</v>
      </c>
      <c r="AU198">
        <v>43.39</v>
      </c>
      <c r="AV198">
        <v>127295</v>
      </c>
      <c r="AW198">
        <v>56.61</v>
      </c>
      <c r="AY198" t="s">
        <v>1387</v>
      </c>
      <c r="AZ198">
        <v>224852</v>
      </c>
      <c r="BA198">
        <v>157268</v>
      </c>
      <c r="BB198">
        <v>69.94</v>
      </c>
      <c r="BC198">
        <v>67584</v>
      </c>
      <c r="BD198">
        <v>30.06</v>
      </c>
    </row>
    <row r="199" spans="1:56" x14ac:dyDescent="0.3">
      <c r="E199" s="34" t="s">
        <v>1276</v>
      </c>
      <c r="F199" s="34">
        <v>185297</v>
      </c>
      <c r="G199" s="34">
        <v>42764</v>
      </c>
      <c r="H199" s="35">
        <v>23.08</v>
      </c>
      <c r="I199" s="34">
        <v>142533</v>
      </c>
      <c r="J199" s="34">
        <v>76.92</v>
      </c>
      <c r="K199" s="34" t="e">
        <f t="shared" si="37"/>
        <v>#N/A</v>
      </c>
      <c r="L199" s="34"/>
      <c r="P199" t="s">
        <v>1381</v>
      </c>
      <c r="Q199">
        <v>224852</v>
      </c>
      <c r="R199" s="14">
        <v>133560</v>
      </c>
      <c r="S199" s="24">
        <v>59.4</v>
      </c>
      <c r="T199">
        <v>91292</v>
      </c>
      <c r="U199">
        <v>40.6</v>
      </c>
      <c r="W199" t="str">
        <f t="shared" si="28"/>
        <v>pr_sector_weight4</v>
      </c>
      <c r="X199">
        <f t="shared" si="28"/>
        <v>185297</v>
      </c>
      <c r="Y199">
        <f t="shared" si="28"/>
        <v>101301</v>
      </c>
      <c r="Z199" s="10">
        <f t="shared" si="28"/>
        <v>54.67</v>
      </c>
      <c r="AA199">
        <f t="shared" si="28"/>
        <v>83996</v>
      </c>
      <c r="AB199">
        <f t="shared" si="28"/>
        <v>45.33</v>
      </c>
      <c r="AD199" t="str">
        <f t="shared" si="36"/>
        <v>pr_sector_weight4</v>
      </c>
      <c r="AE199">
        <f t="shared" si="36"/>
        <v>224852</v>
      </c>
      <c r="AF199">
        <f t="shared" si="36"/>
        <v>133560</v>
      </c>
      <c r="AG199" s="10">
        <f t="shared" si="36"/>
        <v>59.4</v>
      </c>
      <c r="AH199">
        <f t="shared" si="36"/>
        <v>91292</v>
      </c>
      <c r="AI199">
        <f t="shared" si="36"/>
        <v>40.6</v>
      </c>
      <c r="AK199" t="str">
        <f t="shared" si="35"/>
        <v>pr_sector_weight4</v>
      </c>
      <c r="AL199">
        <f t="shared" si="35"/>
        <v>224852</v>
      </c>
      <c r="AM199">
        <f t="shared" si="35"/>
        <v>133560</v>
      </c>
      <c r="AN199" s="10">
        <f t="shared" si="35"/>
        <v>59.4</v>
      </c>
      <c r="AO199">
        <f t="shared" si="35"/>
        <v>91292</v>
      </c>
      <c r="AP199">
        <f t="shared" si="35"/>
        <v>40.6</v>
      </c>
      <c r="AR199" t="s">
        <v>1381</v>
      </c>
      <c r="AS199">
        <v>224852</v>
      </c>
      <c r="AT199">
        <v>133560</v>
      </c>
      <c r="AU199">
        <v>59.4</v>
      </c>
      <c r="AV199">
        <v>91292</v>
      </c>
      <c r="AW199">
        <v>40.6</v>
      </c>
      <c r="AY199" t="s">
        <v>1204</v>
      </c>
      <c r="AZ199">
        <v>224852</v>
      </c>
      <c r="BA199">
        <v>157268</v>
      </c>
      <c r="BB199">
        <v>69.94</v>
      </c>
      <c r="BC199">
        <v>67584</v>
      </c>
      <c r="BD199">
        <v>30.06</v>
      </c>
    </row>
    <row r="200" spans="1:56" x14ac:dyDescent="0.3">
      <c r="P200" t="s">
        <v>1174</v>
      </c>
      <c r="Q200">
        <v>224852</v>
      </c>
      <c r="R200" s="14">
        <v>133560</v>
      </c>
      <c r="S200" s="24">
        <v>59.4</v>
      </c>
      <c r="T200">
        <v>91292</v>
      </c>
      <c r="U200">
        <v>40.6</v>
      </c>
      <c r="W200" t="str">
        <f t="shared" si="28"/>
        <v>pr_sector4</v>
      </c>
      <c r="X200">
        <f t="shared" si="28"/>
        <v>185297</v>
      </c>
      <c r="Y200">
        <f t="shared" si="28"/>
        <v>112980</v>
      </c>
      <c r="Z200" s="10">
        <f t="shared" si="28"/>
        <v>60.97</v>
      </c>
      <c r="AA200">
        <f t="shared" si="28"/>
        <v>72317</v>
      </c>
      <c r="AB200">
        <f t="shared" si="28"/>
        <v>39.03</v>
      </c>
      <c r="AD200" t="str">
        <f t="shared" si="36"/>
        <v>pr_sector4</v>
      </c>
      <c r="AE200">
        <f t="shared" si="36"/>
        <v>224852</v>
      </c>
      <c r="AF200">
        <f t="shared" si="36"/>
        <v>133560</v>
      </c>
      <c r="AG200" s="10">
        <f t="shared" si="36"/>
        <v>59.4</v>
      </c>
      <c r="AH200">
        <f t="shared" si="36"/>
        <v>91292</v>
      </c>
      <c r="AI200">
        <f t="shared" si="36"/>
        <v>40.6</v>
      </c>
      <c r="AK200" t="str">
        <f t="shared" si="35"/>
        <v>pr_sector4</v>
      </c>
      <c r="AL200">
        <f t="shared" si="35"/>
        <v>224852</v>
      </c>
      <c r="AM200">
        <f t="shared" si="35"/>
        <v>133560</v>
      </c>
      <c r="AN200" s="10">
        <f t="shared" si="35"/>
        <v>59.4</v>
      </c>
      <c r="AO200">
        <f t="shared" si="35"/>
        <v>91292</v>
      </c>
      <c r="AP200">
        <f t="shared" si="35"/>
        <v>40.6</v>
      </c>
      <c r="AR200" t="s">
        <v>1174</v>
      </c>
      <c r="AS200">
        <v>224852</v>
      </c>
      <c r="AT200">
        <v>133560</v>
      </c>
      <c r="AU200">
        <v>59.4</v>
      </c>
      <c r="AV200">
        <v>91292</v>
      </c>
      <c r="AW200">
        <v>40.6</v>
      </c>
      <c r="AY200" t="s">
        <v>1389</v>
      </c>
      <c r="AZ200">
        <v>224852</v>
      </c>
      <c r="BA200">
        <v>22752</v>
      </c>
      <c r="BB200">
        <v>10.119999999999999</v>
      </c>
      <c r="BC200">
        <v>202100</v>
      </c>
      <c r="BD200">
        <v>89.88</v>
      </c>
    </row>
    <row r="201" spans="1:56" x14ac:dyDescent="0.3">
      <c r="P201" t="s">
        <v>1382</v>
      </c>
      <c r="Q201">
        <v>224852</v>
      </c>
      <c r="R201" s="14">
        <v>165418</v>
      </c>
      <c r="S201" s="24">
        <v>73.569999999999993</v>
      </c>
      <c r="T201">
        <v>59434</v>
      </c>
      <c r="U201">
        <v>26.43</v>
      </c>
      <c r="W201" t="str">
        <f t="shared" si="28"/>
        <v>pr_sector_weight5</v>
      </c>
      <c r="X201">
        <f t="shared" si="28"/>
        <v>185297</v>
      </c>
      <c r="Y201">
        <f t="shared" si="28"/>
        <v>131298</v>
      </c>
      <c r="Z201" s="10">
        <f t="shared" si="28"/>
        <v>70.86</v>
      </c>
      <c r="AA201">
        <f t="shared" si="28"/>
        <v>53999</v>
      </c>
      <c r="AB201">
        <f t="shared" si="28"/>
        <v>29.14</v>
      </c>
      <c r="AD201" t="str">
        <f t="shared" si="36"/>
        <v>pr_sector_weight5</v>
      </c>
      <c r="AE201">
        <f t="shared" si="36"/>
        <v>224852</v>
      </c>
      <c r="AF201">
        <f t="shared" si="36"/>
        <v>165418</v>
      </c>
      <c r="AG201" s="10">
        <f t="shared" si="36"/>
        <v>73.569999999999993</v>
      </c>
      <c r="AH201">
        <f t="shared" si="36"/>
        <v>59434</v>
      </c>
      <c r="AI201">
        <f t="shared" si="36"/>
        <v>26.43</v>
      </c>
      <c r="AK201" t="str">
        <f t="shared" si="35"/>
        <v>pr_sector_weight5</v>
      </c>
      <c r="AL201">
        <f t="shared" si="35"/>
        <v>224852</v>
      </c>
      <c r="AM201">
        <f t="shared" si="35"/>
        <v>165418</v>
      </c>
      <c r="AN201" s="10">
        <f t="shared" si="35"/>
        <v>73.569999999999993</v>
      </c>
      <c r="AO201">
        <f t="shared" si="35"/>
        <v>59434</v>
      </c>
      <c r="AP201">
        <f t="shared" si="35"/>
        <v>26.43</v>
      </c>
      <c r="AR201" t="s">
        <v>1382</v>
      </c>
      <c r="AS201">
        <v>224852</v>
      </c>
      <c r="AT201">
        <v>165418</v>
      </c>
      <c r="AU201">
        <v>73.569999999999993</v>
      </c>
      <c r="AV201">
        <v>59434</v>
      </c>
      <c r="AW201">
        <v>26.43</v>
      </c>
      <c r="AY201" t="s">
        <v>1211</v>
      </c>
      <c r="AZ201">
        <v>224852</v>
      </c>
      <c r="BA201">
        <v>2</v>
      </c>
      <c r="BB201" s="16">
        <v>8.8999999999999995E-4</v>
      </c>
      <c r="BC201">
        <v>224850</v>
      </c>
      <c r="BD201">
        <v>100</v>
      </c>
    </row>
    <row r="202" spans="1:56" x14ac:dyDescent="0.3">
      <c r="P202" t="s">
        <v>1178</v>
      </c>
      <c r="Q202">
        <v>224852</v>
      </c>
      <c r="R202" s="14">
        <v>165418</v>
      </c>
      <c r="S202" s="24">
        <v>73.569999999999993</v>
      </c>
      <c r="T202">
        <v>59434</v>
      </c>
      <c r="U202">
        <v>26.43</v>
      </c>
      <c r="W202" t="str">
        <f t="shared" ref="W202:AB244" si="38">VLOOKUP($P202,$E$4:$J$199,W$3,FALSE)</f>
        <v>pr_sector5</v>
      </c>
      <c r="X202">
        <f t="shared" si="38"/>
        <v>185297</v>
      </c>
      <c r="Y202">
        <f t="shared" si="38"/>
        <v>139425</v>
      </c>
      <c r="Z202" s="10">
        <f t="shared" si="38"/>
        <v>75.239999999999995</v>
      </c>
      <c r="AA202">
        <f t="shared" si="38"/>
        <v>45872</v>
      </c>
      <c r="AB202">
        <f t="shared" si="38"/>
        <v>24.76</v>
      </c>
      <c r="AD202" t="str">
        <f t="shared" si="36"/>
        <v>pr_sector5</v>
      </c>
      <c r="AE202">
        <f t="shared" si="36"/>
        <v>224852</v>
      </c>
      <c r="AF202">
        <f t="shared" si="36"/>
        <v>165418</v>
      </c>
      <c r="AG202" s="10">
        <f t="shared" si="36"/>
        <v>73.569999999999993</v>
      </c>
      <c r="AH202">
        <f t="shared" si="36"/>
        <v>59434</v>
      </c>
      <c r="AI202">
        <f t="shared" si="36"/>
        <v>26.43</v>
      </c>
      <c r="AK202" t="str">
        <f t="shared" si="35"/>
        <v>pr_sector5</v>
      </c>
      <c r="AL202">
        <f t="shared" si="35"/>
        <v>224852</v>
      </c>
      <c r="AM202">
        <f t="shared" si="35"/>
        <v>165418</v>
      </c>
      <c r="AN202" s="10">
        <f t="shared" si="35"/>
        <v>73.569999999999993</v>
      </c>
      <c r="AO202">
        <f t="shared" si="35"/>
        <v>59434</v>
      </c>
      <c r="AP202">
        <f t="shared" si="35"/>
        <v>26.43</v>
      </c>
      <c r="AR202" t="s">
        <v>1178</v>
      </c>
      <c r="AS202">
        <v>224852</v>
      </c>
      <c r="AT202">
        <v>165418</v>
      </c>
      <c r="AU202">
        <v>73.569999999999993</v>
      </c>
      <c r="AV202">
        <v>59434</v>
      </c>
      <c r="AW202">
        <v>26.43</v>
      </c>
      <c r="AY202" t="s">
        <v>1213</v>
      </c>
      <c r="AZ202">
        <v>224852</v>
      </c>
      <c r="BA202">
        <v>2</v>
      </c>
      <c r="BB202" s="16">
        <v>8.8999999999999995E-4</v>
      </c>
      <c r="BC202">
        <v>224850</v>
      </c>
      <c r="BD202">
        <v>100</v>
      </c>
    </row>
    <row r="203" spans="1:56" x14ac:dyDescent="0.3">
      <c r="P203" s="30" t="s">
        <v>1383</v>
      </c>
      <c r="Q203" s="30">
        <v>224852</v>
      </c>
      <c r="R203" s="30">
        <v>25287</v>
      </c>
      <c r="S203" s="31">
        <v>11.25</v>
      </c>
      <c r="T203" s="30">
        <v>199565</v>
      </c>
      <c r="U203" s="30">
        <v>88.75</v>
      </c>
      <c r="W203" t="str">
        <f t="shared" si="38"/>
        <v>pr_theme_weight1</v>
      </c>
      <c r="X203">
        <f t="shared" si="38"/>
        <v>185297</v>
      </c>
      <c r="Y203">
        <f t="shared" si="38"/>
        <v>3634</v>
      </c>
      <c r="Z203" s="10">
        <f t="shared" si="38"/>
        <v>1.9610000000000001</v>
      </c>
      <c r="AA203">
        <f t="shared" si="38"/>
        <v>181663</v>
      </c>
      <c r="AB203">
        <f t="shared" si="38"/>
        <v>98.04</v>
      </c>
      <c r="AD203" t="str">
        <f t="shared" si="36"/>
        <v>pr_theme_weight1</v>
      </c>
      <c r="AE203">
        <f t="shared" si="36"/>
        <v>224852</v>
      </c>
      <c r="AF203">
        <f t="shared" si="36"/>
        <v>25287</v>
      </c>
      <c r="AG203" s="10">
        <f t="shared" si="36"/>
        <v>11.25</v>
      </c>
      <c r="AH203">
        <f t="shared" si="36"/>
        <v>199565</v>
      </c>
      <c r="AI203">
        <f t="shared" si="36"/>
        <v>88.75</v>
      </c>
      <c r="AK203" t="str">
        <f t="shared" si="35"/>
        <v>pr_theme_weight1</v>
      </c>
      <c r="AL203">
        <f t="shared" si="35"/>
        <v>224852</v>
      </c>
      <c r="AM203">
        <f t="shared" si="35"/>
        <v>25287</v>
      </c>
      <c r="AN203" s="10">
        <f t="shared" si="35"/>
        <v>11.25</v>
      </c>
      <c r="AO203">
        <f t="shared" si="35"/>
        <v>199565</v>
      </c>
      <c r="AP203">
        <f t="shared" si="35"/>
        <v>88.75</v>
      </c>
      <c r="AR203" t="s">
        <v>1383</v>
      </c>
      <c r="AS203">
        <v>224852</v>
      </c>
      <c r="AT203">
        <v>25287</v>
      </c>
      <c r="AU203">
        <v>11.25</v>
      </c>
      <c r="AV203">
        <v>199565</v>
      </c>
      <c r="AW203">
        <v>88.75</v>
      </c>
      <c r="AY203" t="s">
        <v>1215</v>
      </c>
      <c r="AZ203">
        <v>224852</v>
      </c>
      <c r="BA203">
        <v>2</v>
      </c>
      <c r="BB203" s="16">
        <v>8.8999999999999995E-4</v>
      </c>
      <c r="BC203">
        <v>224850</v>
      </c>
      <c r="BD203">
        <v>100</v>
      </c>
    </row>
    <row r="204" spans="1:56" x14ac:dyDescent="0.3">
      <c r="P204" s="30" t="s">
        <v>1186</v>
      </c>
      <c r="Q204" s="30">
        <v>224852</v>
      </c>
      <c r="R204" s="30">
        <v>25287</v>
      </c>
      <c r="S204" s="31">
        <v>11.25</v>
      </c>
      <c r="T204" s="30">
        <v>199565</v>
      </c>
      <c r="U204" s="30">
        <v>88.75</v>
      </c>
      <c r="W204" t="str">
        <f t="shared" si="38"/>
        <v>pr_theme1</v>
      </c>
      <c r="X204">
        <f t="shared" si="38"/>
        <v>185297</v>
      </c>
      <c r="Y204">
        <f t="shared" si="38"/>
        <v>3634</v>
      </c>
      <c r="Z204" s="10">
        <f t="shared" si="38"/>
        <v>1.9610000000000001</v>
      </c>
      <c r="AA204">
        <f t="shared" si="38"/>
        <v>181663</v>
      </c>
      <c r="AB204">
        <f t="shared" si="38"/>
        <v>98.04</v>
      </c>
      <c r="AD204" t="str">
        <f t="shared" ref="AD204:AI213" si="39">VLOOKUP($P204,$AR$4:$AW$257,AD$3,FALSE)</f>
        <v>pr_theme1</v>
      </c>
      <c r="AE204">
        <f t="shared" si="39"/>
        <v>224852</v>
      </c>
      <c r="AF204">
        <f t="shared" si="39"/>
        <v>25287</v>
      </c>
      <c r="AG204" s="10">
        <f t="shared" si="39"/>
        <v>11.25</v>
      </c>
      <c r="AH204">
        <f t="shared" si="39"/>
        <v>199565</v>
      </c>
      <c r="AI204">
        <f t="shared" si="39"/>
        <v>88.75</v>
      </c>
      <c r="AK204" t="str">
        <f t="shared" si="35"/>
        <v>pr_theme1</v>
      </c>
      <c r="AL204">
        <f t="shared" si="35"/>
        <v>224852</v>
      </c>
      <c r="AM204">
        <f t="shared" si="35"/>
        <v>25287</v>
      </c>
      <c r="AN204" s="10">
        <f t="shared" si="35"/>
        <v>11.25</v>
      </c>
      <c r="AO204">
        <f t="shared" si="35"/>
        <v>199565</v>
      </c>
      <c r="AP204">
        <f t="shared" si="35"/>
        <v>88.75</v>
      </c>
      <c r="AR204" t="s">
        <v>1186</v>
      </c>
      <c r="AS204">
        <v>224852</v>
      </c>
      <c r="AT204">
        <v>25287</v>
      </c>
      <c r="AU204">
        <v>11.25</v>
      </c>
      <c r="AV204">
        <v>199565</v>
      </c>
      <c r="AW204">
        <v>88.75</v>
      </c>
      <c r="AY204" t="s">
        <v>1217</v>
      </c>
      <c r="AZ204">
        <v>224852</v>
      </c>
      <c r="BA204">
        <v>2</v>
      </c>
      <c r="BB204" s="16">
        <v>8.8999999999999995E-4</v>
      </c>
      <c r="BC204">
        <v>224850</v>
      </c>
      <c r="BD204">
        <v>100</v>
      </c>
    </row>
    <row r="205" spans="1:56" x14ac:dyDescent="0.3">
      <c r="P205" s="30" t="s">
        <v>1384</v>
      </c>
      <c r="Q205" s="30">
        <v>224852</v>
      </c>
      <c r="R205" s="30">
        <v>49239</v>
      </c>
      <c r="S205" s="31">
        <v>21.9</v>
      </c>
      <c r="T205" s="30">
        <v>175613</v>
      </c>
      <c r="U205" s="30">
        <v>78.099999999999994</v>
      </c>
      <c r="W205" t="str">
        <f t="shared" si="38"/>
        <v>pr_theme_weight2</v>
      </c>
      <c r="X205">
        <f t="shared" si="38"/>
        <v>185297</v>
      </c>
      <c r="Y205">
        <f t="shared" si="38"/>
        <v>25010</v>
      </c>
      <c r="Z205" s="10">
        <f t="shared" si="38"/>
        <v>13.5</v>
      </c>
      <c r="AA205">
        <f t="shared" si="38"/>
        <v>160287</v>
      </c>
      <c r="AB205">
        <f t="shared" si="38"/>
        <v>86.5</v>
      </c>
      <c r="AD205" t="str">
        <f t="shared" si="39"/>
        <v>pr_theme_weight2</v>
      </c>
      <c r="AE205">
        <f t="shared" si="39"/>
        <v>224852</v>
      </c>
      <c r="AF205">
        <f t="shared" si="39"/>
        <v>49239</v>
      </c>
      <c r="AG205" s="10">
        <f t="shared" si="39"/>
        <v>21.9</v>
      </c>
      <c r="AH205">
        <f t="shared" si="39"/>
        <v>175613</v>
      </c>
      <c r="AI205">
        <f t="shared" si="39"/>
        <v>78.099999999999994</v>
      </c>
      <c r="AK205" t="str">
        <f t="shared" si="35"/>
        <v>pr_theme_weight2</v>
      </c>
      <c r="AL205">
        <f t="shared" si="35"/>
        <v>224852</v>
      </c>
      <c r="AM205">
        <f t="shared" si="35"/>
        <v>49239</v>
      </c>
      <c r="AN205" s="10">
        <f t="shared" si="35"/>
        <v>21.9</v>
      </c>
      <c r="AO205">
        <f t="shared" si="35"/>
        <v>175613</v>
      </c>
      <c r="AP205">
        <f t="shared" si="35"/>
        <v>78.099999999999994</v>
      </c>
      <c r="AR205" t="s">
        <v>1384</v>
      </c>
      <c r="AS205">
        <v>224852</v>
      </c>
      <c r="AT205">
        <v>49239</v>
      </c>
      <c r="AU205">
        <v>21.9</v>
      </c>
      <c r="AV205">
        <v>175613</v>
      </c>
      <c r="AW205">
        <v>78.099999999999994</v>
      </c>
      <c r="AY205" t="s">
        <v>1219</v>
      </c>
      <c r="AZ205">
        <v>224852</v>
      </c>
      <c r="BA205">
        <v>2</v>
      </c>
      <c r="BB205" s="16">
        <v>8.8999999999999995E-4</v>
      </c>
      <c r="BC205">
        <v>224850</v>
      </c>
      <c r="BD205">
        <v>100</v>
      </c>
    </row>
    <row r="206" spans="1:56" x14ac:dyDescent="0.3">
      <c r="P206" s="30" t="s">
        <v>1192</v>
      </c>
      <c r="Q206" s="30">
        <v>224852</v>
      </c>
      <c r="R206" s="30">
        <v>49239</v>
      </c>
      <c r="S206" s="31">
        <v>21.9</v>
      </c>
      <c r="T206" s="30">
        <v>175613</v>
      </c>
      <c r="U206" s="30">
        <v>78.099999999999994</v>
      </c>
      <c r="W206" t="str">
        <f t="shared" si="38"/>
        <v>pr_theme2</v>
      </c>
      <c r="X206">
        <f t="shared" si="38"/>
        <v>185297</v>
      </c>
      <c r="Y206">
        <f t="shared" si="38"/>
        <v>25010</v>
      </c>
      <c r="Z206" s="10">
        <f t="shared" si="38"/>
        <v>13.5</v>
      </c>
      <c r="AA206">
        <f t="shared" si="38"/>
        <v>160287</v>
      </c>
      <c r="AB206">
        <f t="shared" si="38"/>
        <v>86.5</v>
      </c>
      <c r="AD206" t="str">
        <f t="shared" si="39"/>
        <v>pr_theme2</v>
      </c>
      <c r="AE206">
        <f t="shared" si="39"/>
        <v>224852</v>
      </c>
      <c r="AF206">
        <f t="shared" si="39"/>
        <v>49239</v>
      </c>
      <c r="AG206" s="10">
        <f t="shared" si="39"/>
        <v>21.9</v>
      </c>
      <c r="AH206">
        <f t="shared" si="39"/>
        <v>175613</v>
      </c>
      <c r="AI206">
        <f t="shared" si="39"/>
        <v>78.099999999999994</v>
      </c>
      <c r="AK206" t="str">
        <f t="shared" si="35"/>
        <v>pr_theme2</v>
      </c>
      <c r="AL206">
        <f t="shared" si="35"/>
        <v>224852</v>
      </c>
      <c r="AM206">
        <f t="shared" si="35"/>
        <v>49239</v>
      </c>
      <c r="AN206" s="10">
        <f t="shared" si="35"/>
        <v>21.9</v>
      </c>
      <c r="AO206">
        <f t="shared" si="35"/>
        <v>175613</v>
      </c>
      <c r="AP206">
        <f t="shared" si="35"/>
        <v>78.099999999999994</v>
      </c>
      <c r="AR206" t="s">
        <v>1192</v>
      </c>
      <c r="AS206">
        <v>224852</v>
      </c>
      <c r="AT206">
        <v>49239</v>
      </c>
      <c r="AU206">
        <v>21.9</v>
      </c>
      <c r="AV206">
        <v>175613</v>
      </c>
      <c r="AW206">
        <v>78.099999999999994</v>
      </c>
      <c r="AY206" t="s">
        <v>1221</v>
      </c>
      <c r="AZ206">
        <v>224852</v>
      </c>
      <c r="BA206">
        <v>2</v>
      </c>
      <c r="BB206" s="16">
        <v>8.8999999999999995E-4</v>
      </c>
      <c r="BC206">
        <v>224850</v>
      </c>
      <c r="BD206">
        <v>100</v>
      </c>
    </row>
    <row r="207" spans="1:56" x14ac:dyDescent="0.3">
      <c r="P207" s="30" t="s">
        <v>1385</v>
      </c>
      <c r="Q207" s="30">
        <v>224852</v>
      </c>
      <c r="R207" s="30">
        <v>80551</v>
      </c>
      <c r="S207" s="31">
        <v>35.82</v>
      </c>
      <c r="T207" s="30">
        <v>144301</v>
      </c>
      <c r="U207" s="30">
        <v>64.180000000000007</v>
      </c>
      <c r="W207" t="str">
        <f t="shared" si="38"/>
        <v>pr_theme_weight3</v>
      </c>
      <c r="X207">
        <f t="shared" si="38"/>
        <v>185297</v>
      </c>
      <c r="Y207">
        <f t="shared" si="38"/>
        <v>52130</v>
      </c>
      <c r="Z207" s="10">
        <f t="shared" si="38"/>
        <v>28.13</v>
      </c>
      <c r="AA207">
        <f t="shared" si="38"/>
        <v>133167</v>
      </c>
      <c r="AB207">
        <f t="shared" si="38"/>
        <v>71.87</v>
      </c>
      <c r="AD207" t="str">
        <f t="shared" si="39"/>
        <v>pr_theme_weight3</v>
      </c>
      <c r="AE207">
        <f t="shared" si="39"/>
        <v>224852</v>
      </c>
      <c r="AF207">
        <f t="shared" si="39"/>
        <v>80551</v>
      </c>
      <c r="AG207" s="10">
        <f t="shared" si="39"/>
        <v>35.82</v>
      </c>
      <c r="AH207">
        <f t="shared" si="39"/>
        <v>144301</v>
      </c>
      <c r="AI207">
        <f t="shared" si="39"/>
        <v>64.180000000000007</v>
      </c>
      <c r="AK207" t="str">
        <f t="shared" si="35"/>
        <v>pr_theme_weight3</v>
      </c>
      <c r="AL207">
        <f t="shared" si="35"/>
        <v>224852</v>
      </c>
      <c r="AM207">
        <f t="shared" si="35"/>
        <v>80551</v>
      </c>
      <c r="AN207" s="10">
        <f t="shared" si="35"/>
        <v>35.82</v>
      </c>
      <c r="AO207">
        <f t="shared" si="35"/>
        <v>144301</v>
      </c>
      <c r="AP207">
        <f t="shared" si="35"/>
        <v>64.180000000000007</v>
      </c>
      <c r="AR207" t="s">
        <v>1385</v>
      </c>
      <c r="AS207">
        <v>224852</v>
      </c>
      <c r="AT207">
        <v>80551</v>
      </c>
      <c r="AU207">
        <v>35.82</v>
      </c>
      <c r="AV207">
        <v>144301</v>
      </c>
      <c r="AW207">
        <v>64.180000000000007</v>
      </c>
      <c r="AY207" t="s">
        <v>237</v>
      </c>
      <c r="AZ207">
        <v>224852</v>
      </c>
      <c r="BA207">
        <v>48651</v>
      </c>
      <c r="BB207">
        <v>21.64</v>
      </c>
      <c r="BC207">
        <v>176201</v>
      </c>
      <c r="BD207">
        <v>78.36</v>
      </c>
    </row>
    <row r="208" spans="1:56" x14ac:dyDescent="0.3">
      <c r="P208" s="30" t="s">
        <v>1196</v>
      </c>
      <c r="Q208" s="30">
        <v>224852</v>
      </c>
      <c r="R208" s="30">
        <v>80551</v>
      </c>
      <c r="S208" s="31">
        <v>35.82</v>
      </c>
      <c r="T208" s="30">
        <v>144301</v>
      </c>
      <c r="U208" s="30">
        <v>64.180000000000007</v>
      </c>
      <c r="W208" t="str">
        <f t="shared" si="38"/>
        <v>pr_theme3</v>
      </c>
      <c r="X208">
        <f t="shared" si="38"/>
        <v>185297</v>
      </c>
      <c r="Y208">
        <f t="shared" si="38"/>
        <v>52130</v>
      </c>
      <c r="Z208" s="10">
        <f t="shared" si="38"/>
        <v>28.13</v>
      </c>
      <c r="AA208">
        <f t="shared" si="38"/>
        <v>133167</v>
      </c>
      <c r="AB208">
        <f t="shared" si="38"/>
        <v>71.87</v>
      </c>
      <c r="AD208" t="str">
        <f t="shared" si="39"/>
        <v>pr_theme3</v>
      </c>
      <c r="AE208">
        <f t="shared" si="39"/>
        <v>224852</v>
      </c>
      <c r="AF208">
        <f t="shared" si="39"/>
        <v>80551</v>
      </c>
      <c r="AG208" s="10">
        <f t="shared" si="39"/>
        <v>35.82</v>
      </c>
      <c r="AH208">
        <f t="shared" si="39"/>
        <v>144301</v>
      </c>
      <c r="AI208">
        <f t="shared" si="39"/>
        <v>64.180000000000007</v>
      </c>
      <c r="AK208" t="str">
        <f t="shared" si="35"/>
        <v>pr_theme3</v>
      </c>
      <c r="AL208">
        <f t="shared" si="35"/>
        <v>224852</v>
      </c>
      <c r="AM208">
        <f t="shared" si="35"/>
        <v>80551</v>
      </c>
      <c r="AN208" s="10">
        <f t="shared" si="35"/>
        <v>35.82</v>
      </c>
      <c r="AO208">
        <f t="shared" si="35"/>
        <v>144301</v>
      </c>
      <c r="AP208">
        <f t="shared" si="35"/>
        <v>64.180000000000007</v>
      </c>
      <c r="AR208" t="s">
        <v>1196</v>
      </c>
      <c r="AS208">
        <v>224852</v>
      </c>
      <c r="AT208">
        <v>80551</v>
      </c>
      <c r="AU208">
        <v>35.82</v>
      </c>
      <c r="AV208">
        <v>144301</v>
      </c>
      <c r="AW208">
        <v>64.180000000000007</v>
      </c>
      <c r="AY208" t="s">
        <v>1390</v>
      </c>
      <c r="AZ208">
        <v>224852</v>
      </c>
      <c r="BA208">
        <v>48651</v>
      </c>
      <c r="BB208">
        <v>21.64</v>
      </c>
      <c r="BC208">
        <v>176201</v>
      </c>
      <c r="BD208">
        <v>78.36</v>
      </c>
    </row>
    <row r="209" spans="16:56" x14ac:dyDescent="0.3">
      <c r="P209" s="30" t="s">
        <v>1386</v>
      </c>
      <c r="Q209" s="30">
        <v>224852</v>
      </c>
      <c r="R209" s="30">
        <v>116231</v>
      </c>
      <c r="S209" s="31">
        <v>51.69</v>
      </c>
      <c r="T209" s="30">
        <v>108621</v>
      </c>
      <c r="U209" s="30">
        <v>48.31</v>
      </c>
      <c r="W209" t="str">
        <f t="shared" si="38"/>
        <v>pr_theme_weight4</v>
      </c>
      <c r="X209">
        <f t="shared" si="38"/>
        <v>185297</v>
      </c>
      <c r="Y209">
        <f t="shared" si="38"/>
        <v>82408</v>
      </c>
      <c r="Z209" s="10">
        <f t="shared" si="38"/>
        <v>44.47</v>
      </c>
      <c r="AA209">
        <f t="shared" si="38"/>
        <v>102889</v>
      </c>
      <c r="AB209">
        <f t="shared" si="38"/>
        <v>55.53</v>
      </c>
      <c r="AD209" t="str">
        <f t="shared" si="39"/>
        <v>pr_theme_weight4</v>
      </c>
      <c r="AE209">
        <f t="shared" si="39"/>
        <v>224852</v>
      </c>
      <c r="AF209">
        <f t="shared" si="39"/>
        <v>116231</v>
      </c>
      <c r="AG209" s="10">
        <f t="shared" si="39"/>
        <v>51.69</v>
      </c>
      <c r="AH209">
        <f t="shared" si="39"/>
        <v>108621</v>
      </c>
      <c r="AI209">
        <f t="shared" si="39"/>
        <v>48.31</v>
      </c>
      <c r="AK209" t="str">
        <f t="shared" si="35"/>
        <v>pr_theme_weight4</v>
      </c>
      <c r="AL209">
        <f t="shared" si="35"/>
        <v>224852</v>
      </c>
      <c r="AM209">
        <f t="shared" si="35"/>
        <v>116231</v>
      </c>
      <c r="AN209" s="10">
        <f t="shared" si="35"/>
        <v>51.69</v>
      </c>
      <c r="AO209">
        <f t="shared" si="35"/>
        <v>108621</v>
      </c>
      <c r="AP209">
        <f t="shared" si="35"/>
        <v>48.31</v>
      </c>
      <c r="AR209" t="s">
        <v>1386</v>
      </c>
      <c r="AS209">
        <v>224852</v>
      </c>
      <c r="AT209">
        <v>116231</v>
      </c>
      <c r="AU209">
        <v>51.69</v>
      </c>
      <c r="AV209">
        <v>108621</v>
      </c>
      <c r="AW209">
        <v>48.31</v>
      </c>
      <c r="AY209" t="s">
        <v>1391</v>
      </c>
      <c r="AZ209">
        <v>224852</v>
      </c>
      <c r="BA209">
        <v>109131</v>
      </c>
      <c r="BB209">
        <v>48.53</v>
      </c>
      <c r="BC209">
        <v>115721</v>
      </c>
      <c r="BD209">
        <v>51.47</v>
      </c>
    </row>
    <row r="210" spans="16:56" x14ac:dyDescent="0.3">
      <c r="P210" s="30" t="s">
        <v>1200</v>
      </c>
      <c r="Q210" s="30">
        <v>224852</v>
      </c>
      <c r="R210" s="30">
        <v>116231</v>
      </c>
      <c r="S210" s="31">
        <v>51.69</v>
      </c>
      <c r="T210" s="30">
        <v>108621</v>
      </c>
      <c r="U210" s="30">
        <v>48.31</v>
      </c>
      <c r="W210" t="str">
        <f t="shared" si="38"/>
        <v>pr_theme4</v>
      </c>
      <c r="X210">
        <f t="shared" si="38"/>
        <v>185297</v>
      </c>
      <c r="Y210">
        <f t="shared" si="38"/>
        <v>82408</v>
      </c>
      <c r="Z210" s="10">
        <f t="shared" si="38"/>
        <v>44.47</v>
      </c>
      <c r="AA210">
        <f t="shared" si="38"/>
        <v>102889</v>
      </c>
      <c r="AB210">
        <f t="shared" si="38"/>
        <v>55.53</v>
      </c>
      <c r="AD210" t="str">
        <f t="shared" si="39"/>
        <v>pr_theme4</v>
      </c>
      <c r="AE210">
        <f t="shared" si="39"/>
        <v>224852</v>
      </c>
      <c r="AF210">
        <f t="shared" si="39"/>
        <v>116231</v>
      </c>
      <c r="AG210" s="10">
        <f t="shared" si="39"/>
        <v>51.69</v>
      </c>
      <c r="AH210">
        <f t="shared" si="39"/>
        <v>108621</v>
      </c>
      <c r="AI210">
        <f t="shared" si="39"/>
        <v>48.31</v>
      </c>
      <c r="AK210" t="str">
        <f t="shared" si="35"/>
        <v>pr_theme4</v>
      </c>
      <c r="AL210">
        <f t="shared" si="35"/>
        <v>224852</v>
      </c>
      <c r="AM210">
        <f t="shared" si="35"/>
        <v>116231</v>
      </c>
      <c r="AN210" s="10">
        <f t="shared" si="35"/>
        <v>51.69</v>
      </c>
      <c r="AO210">
        <f t="shared" si="35"/>
        <v>108621</v>
      </c>
      <c r="AP210">
        <f t="shared" si="35"/>
        <v>48.31</v>
      </c>
      <c r="AR210" t="s">
        <v>1200</v>
      </c>
      <c r="AS210">
        <v>224852</v>
      </c>
      <c r="AT210">
        <v>116231</v>
      </c>
      <c r="AU210">
        <v>51.69</v>
      </c>
      <c r="AV210">
        <v>108621</v>
      </c>
      <c r="AW210">
        <v>48.31</v>
      </c>
      <c r="AY210" t="s">
        <v>1392</v>
      </c>
      <c r="AZ210">
        <v>224852</v>
      </c>
      <c r="BA210">
        <v>109131</v>
      </c>
      <c r="BB210">
        <v>48.53</v>
      </c>
      <c r="BC210">
        <v>115721</v>
      </c>
      <c r="BD210">
        <v>51.47</v>
      </c>
    </row>
    <row r="211" spans="16:56" x14ac:dyDescent="0.3">
      <c r="P211" s="30" t="s">
        <v>1387</v>
      </c>
      <c r="Q211" s="30">
        <v>224852</v>
      </c>
      <c r="R211" s="30">
        <v>157268</v>
      </c>
      <c r="S211" s="31">
        <v>69.94</v>
      </c>
      <c r="T211" s="30">
        <v>67584</v>
      </c>
      <c r="U211" s="30">
        <v>30.06</v>
      </c>
      <c r="W211" t="str">
        <f t="shared" si="38"/>
        <v>pr_theme_weight5</v>
      </c>
      <c r="X211">
        <f t="shared" si="38"/>
        <v>185297</v>
      </c>
      <c r="Y211">
        <f t="shared" si="38"/>
        <v>120340</v>
      </c>
      <c r="Z211" s="10">
        <f t="shared" si="38"/>
        <v>64.94</v>
      </c>
      <c r="AA211">
        <f t="shared" si="38"/>
        <v>64957</v>
      </c>
      <c r="AB211">
        <f t="shared" si="38"/>
        <v>35.06</v>
      </c>
      <c r="AD211" t="str">
        <f t="shared" si="39"/>
        <v>pr_theme_weight5</v>
      </c>
      <c r="AE211">
        <f t="shared" si="39"/>
        <v>224852</v>
      </c>
      <c r="AF211">
        <f t="shared" si="39"/>
        <v>157268</v>
      </c>
      <c r="AG211" s="10">
        <f t="shared" si="39"/>
        <v>69.94</v>
      </c>
      <c r="AH211">
        <f t="shared" si="39"/>
        <v>67584</v>
      </c>
      <c r="AI211">
        <f t="shared" si="39"/>
        <v>30.06</v>
      </c>
      <c r="AK211" t="str">
        <f t="shared" si="35"/>
        <v>pr_theme_weight5</v>
      </c>
      <c r="AL211">
        <f t="shared" si="35"/>
        <v>224852</v>
      </c>
      <c r="AM211">
        <f t="shared" si="35"/>
        <v>157268</v>
      </c>
      <c r="AN211" s="10">
        <f t="shared" si="35"/>
        <v>69.94</v>
      </c>
      <c r="AO211">
        <f t="shared" si="35"/>
        <v>67584</v>
      </c>
      <c r="AP211">
        <f t="shared" si="35"/>
        <v>30.06</v>
      </c>
      <c r="AR211" t="s">
        <v>1387</v>
      </c>
      <c r="AS211">
        <v>224852</v>
      </c>
      <c r="AT211">
        <v>157268</v>
      </c>
      <c r="AU211">
        <v>69.94</v>
      </c>
      <c r="AV211">
        <v>67584</v>
      </c>
      <c r="AW211">
        <v>30.06</v>
      </c>
      <c r="AY211" t="s">
        <v>1393</v>
      </c>
      <c r="AZ211">
        <v>224852</v>
      </c>
      <c r="BA211">
        <v>109131</v>
      </c>
      <c r="BB211">
        <v>48.53</v>
      </c>
      <c r="BC211">
        <v>115721</v>
      </c>
      <c r="BD211">
        <v>51.47</v>
      </c>
    </row>
    <row r="212" spans="16:56" x14ac:dyDescent="0.3">
      <c r="P212" s="30" t="s">
        <v>1204</v>
      </c>
      <c r="Q212" s="30">
        <v>224852</v>
      </c>
      <c r="R212" s="30">
        <v>157268</v>
      </c>
      <c r="S212" s="31">
        <v>69.94</v>
      </c>
      <c r="T212" s="30">
        <v>67584</v>
      </c>
      <c r="U212" s="30">
        <v>30.06</v>
      </c>
      <c r="W212" t="str">
        <f t="shared" si="38"/>
        <v>pr_theme5</v>
      </c>
      <c r="X212">
        <f t="shared" si="38"/>
        <v>185297</v>
      </c>
      <c r="Y212">
        <f t="shared" si="38"/>
        <v>120340</v>
      </c>
      <c r="Z212" s="10">
        <f t="shared" si="38"/>
        <v>64.94</v>
      </c>
      <c r="AA212">
        <f t="shared" si="38"/>
        <v>64957</v>
      </c>
      <c r="AB212">
        <f t="shared" si="38"/>
        <v>35.06</v>
      </c>
      <c r="AD212" t="str">
        <f t="shared" si="39"/>
        <v>pr_theme5</v>
      </c>
      <c r="AE212">
        <f t="shared" si="39"/>
        <v>224852</v>
      </c>
      <c r="AF212">
        <f t="shared" si="39"/>
        <v>157268</v>
      </c>
      <c r="AG212" s="10">
        <f t="shared" si="39"/>
        <v>69.94</v>
      </c>
      <c r="AH212">
        <f t="shared" si="39"/>
        <v>67584</v>
      </c>
      <c r="AI212">
        <f t="shared" si="39"/>
        <v>30.06</v>
      </c>
      <c r="AK212" t="str">
        <f t="shared" si="35"/>
        <v>pr_theme5</v>
      </c>
      <c r="AL212">
        <f t="shared" si="35"/>
        <v>224852</v>
      </c>
      <c r="AM212">
        <f t="shared" si="35"/>
        <v>157268</v>
      </c>
      <c r="AN212" s="10">
        <f t="shared" si="35"/>
        <v>69.94</v>
      </c>
      <c r="AO212">
        <f t="shared" si="35"/>
        <v>67584</v>
      </c>
      <c r="AP212">
        <f t="shared" si="35"/>
        <v>30.06</v>
      </c>
      <c r="AR212" t="s">
        <v>1204</v>
      </c>
      <c r="AS212">
        <v>224852</v>
      </c>
      <c r="AT212">
        <v>157268</v>
      </c>
      <c r="AU212">
        <v>69.94</v>
      </c>
      <c r="AV212">
        <v>67584</v>
      </c>
      <c r="AW212">
        <v>30.06</v>
      </c>
      <c r="AY212" t="s">
        <v>223</v>
      </c>
      <c r="AZ212">
        <v>224852</v>
      </c>
      <c r="BA212">
        <v>47676</v>
      </c>
      <c r="BB212">
        <v>21.2</v>
      </c>
      <c r="BC212">
        <v>177176</v>
      </c>
      <c r="BD212">
        <v>78.8</v>
      </c>
    </row>
    <row r="213" spans="16:56" x14ac:dyDescent="0.3">
      <c r="P213" t="s">
        <v>1388</v>
      </c>
      <c r="Q213">
        <v>224852</v>
      </c>
      <c r="R213" s="14">
        <v>224852</v>
      </c>
      <c r="S213" s="24">
        <v>100</v>
      </c>
      <c r="T213">
        <v>0</v>
      </c>
      <c r="U213">
        <v>0</v>
      </c>
      <c r="W213" t="str">
        <f t="shared" si="38"/>
        <v>pr_theme_weight6</v>
      </c>
      <c r="X213">
        <f t="shared" si="38"/>
        <v>185297</v>
      </c>
      <c r="Y213">
        <f t="shared" si="38"/>
        <v>185297</v>
      </c>
      <c r="Z213" s="10">
        <f t="shared" si="38"/>
        <v>100</v>
      </c>
      <c r="AA213">
        <f t="shared" si="38"/>
        <v>0</v>
      </c>
      <c r="AB213">
        <f t="shared" si="38"/>
        <v>0</v>
      </c>
      <c r="AD213" t="str">
        <f t="shared" si="39"/>
        <v>pr_theme_weight6</v>
      </c>
      <c r="AE213">
        <f t="shared" si="39"/>
        <v>224852</v>
      </c>
      <c r="AF213">
        <f t="shared" si="39"/>
        <v>224852</v>
      </c>
      <c r="AG213" s="10">
        <f t="shared" si="39"/>
        <v>100</v>
      </c>
      <c r="AH213">
        <f t="shared" si="39"/>
        <v>0</v>
      </c>
      <c r="AI213">
        <f t="shared" si="39"/>
        <v>0</v>
      </c>
      <c r="AK213" t="str">
        <f t="shared" si="35"/>
        <v>pr_theme_weight6</v>
      </c>
      <c r="AL213">
        <f t="shared" si="35"/>
        <v>224852</v>
      </c>
      <c r="AM213">
        <f t="shared" si="35"/>
        <v>224852</v>
      </c>
      <c r="AN213" s="10">
        <f t="shared" si="35"/>
        <v>100</v>
      </c>
      <c r="AO213">
        <f t="shared" si="35"/>
        <v>0</v>
      </c>
      <c r="AP213">
        <f t="shared" si="35"/>
        <v>0</v>
      </c>
      <c r="AR213" t="s">
        <v>1388</v>
      </c>
      <c r="AS213">
        <v>224852</v>
      </c>
      <c r="AT213">
        <v>224852</v>
      </c>
      <c r="AU213">
        <v>100</v>
      </c>
      <c r="AV213">
        <v>0</v>
      </c>
      <c r="AW213">
        <v>0</v>
      </c>
      <c r="AY213" t="s">
        <v>55</v>
      </c>
      <c r="AZ213">
        <v>224852</v>
      </c>
      <c r="BA213">
        <v>22752</v>
      </c>
      <c r="BB213">
        <v>10.119999999999999</v>
      </c>
      <c r="BC213">
        <v>202100</v>
      </c>
      <c r="BD213">
        <v>89.88</v>
      </c>
    </row>
    <row r="214" spans="16:56" x14ac:dyDescent="0.3">
      <c r="P214" t="s">
        <v>1208</v>
      </c>
      <c r="Q214">
        <v>224852</v>
      </c>
      <c r="R214" s="14">
        <v>224852</v>
      </c>
      <c r="S214" s="24">
        <v>100</v>
      </c>
      <c r="T214">
        <v>0</v>
      </c>
      <c r="U214">
        <v>0</v>
      </c>
      <c r="W214" t="str">
        <f t="shared" si="38"/>
        <v>pr_theme6</v>
      </c>
      <c r="X214">
        <f t="shared" si="38"/>
        <v>185297</v>
      </c>
      <c r="Y214">
        <f t="shared" si="38"/>
        <v>185297</v>
      </c>
      <c r="Z214" s="10">
        <f t="shared" si="38"/>
        <v>100</v>
      </c>
      <c r="AA214">
        <f t="shared" si="38"/>
        <v>0</v>
      </c>
      <c r="AB214">
        <f t="shared" si="38"/>
        <v>0</v>
      </c>
      <c r="AD214" t="str">
        <f t="shared" ref="AD214:AI223" si="40">VLOOKUP($P214,$AR$4:$AW$257,AD$3,FALSE)</f>
        <v>pr_theme6</v>
      </c>
      <c r="AE214">
        <f t="shared" si="40"/>
        <v>224852</v>
      </c>
      <c r="AF214">
        <f t="shared" si="40"/>
        <v>224852</v>
      </c>
      <c r="AG214" s="10">
        <f t="shared" si="40"/>
        <v>100</v>
      </c>
      <c r="AH214">
        <f t="shared" si="40"/>
        <v>0</v>
      </c>
      <c r="AI214">
        <f t="shared" si="40"/>
        <v>0</v>
      </c>
      <c r="AK214" t="str">
        <f t="shared" si="35"/>
        <v>pr_theme6</v>
      </c>
      <c r="AL214">
        <f t="shared" si="35"/>
        <v>224852</v>
      </c>
      <c r="AM214">
        <f t="shared" si="35"/>
        <v>224852</v>
      </c>
      <c r="AN214" s="10">
        <f t="shared" si="35"/>
        <v>100</v>
      </c>
      <c r="AO214">
        <f t="shared" si="35"/>
        <v>0</v>
      </c>
      <c r="AP214">
        <f t="shared" si="35"/>
        <v>0</v>
      </c>
      <c r="AR214" t="s">
        <v>1208</v>
      </c>
      <c r="AS214">
        <v>224852</v>
      </c>
      <c r="AT214">
        <v>224852</v>
      </c>
      <c r="AU214">
        <v>100</v>
      </c>
      <c r="AV214">
        <v>0</v>
      </c>
      <c r="AW214">
        <v>0</v>
      </c>
      <c r="AY214" t="s">
        <v>240</v>
      </c>
      <c r="AZ214">
        <v>224852</v>
      </c>
      <c r="BA214">
        <v>34339</v>
      </c>
      <c r="BB214">
        <v>15.27</v>
      </c>
      <c r="BC214">
        <v>190513</v>
      </c>
      <c r="BD214">
        <v>84.73</v>
      </c>
    </row>
    <row r="215" spans="16:56" x14ac:dyDescent="0.3">
      <c r="P215" s="30" t="s">
        <v>1389</v>
      </c>
      <c r="Q215" s="30">
        <v>224852</v>
      </c>
      <c r="R215" s="30">
        <v>22752</v>
      </c>
      <c r="S215" s="31">
        <v>10.119999999999999</v>
      </c>
      <c r="T215" s="30">
        <v>202100</v>
      </c>
      <c r="U215" s="30">
        <v>89.88</v>
      </c>
      <c r="W215" t="str">
        <f t="shared" si="38"/>
        <v>pr_admin_capacity</v>
      </c>
      <c r="X215">
        <f t="shared" si="38"/>
        <v>185297</v>
      </c>
      <c r="Y215">
        <f t="shared" si="38"/>
        <v>3627</v>
      </c>
      <c r="Z215" s="10">
        <f t="shared" si="38"/>
        <v>1.9570000000000001</v>
      </c>
      <c r="AA215">
        <f t="shared" si="38"/>
        <v>181670</v>
      </c>
      <c r="AB215">
        <f t="shared" si="38"/>
        <v>98.04</v>
      </c>
      <c r="AD215" t="str">
        <f t="shared" si="40"/>
        <v>pr_admin_capacity</v>
      </c>
      <c r="AE215">
        <f t="shared" si="40"/>
        <v>224852</v>
      </c>
      <c r="AF215">
        <f t="shared" si="40"/>
        <v>22752</v>
      </c>
      <c r="AG215" s="10">
        <f t="shared" si="40"/>
        <v>10.119999999999999</v>
      </c>
      <c r="AH215">
        <f t="shared" si="40"/>
        <v>202100</v>
      </c>
      <c r="AI215">
        <f t="shared" si="40"/>
        <v>89.88</v>
      </c>
      <c r="AK215" t="str">
        <f t="shared" si="35"/>
        <v>pr_admin_capacity</v>
      </c>
      <c r="AL215">
        <f t="shared" si="35"/>
        <v>224852</v>
      </c>
      <c r="AM215">
        <f t="shared" si="35"/>
        <v>22752</v>
      </c>
      <c r="AN215" s="10">
        <f t="shared" si="35"/>
        <v>10.119999999999999</v>
      </c>
      <c r="AO215">
        <f t="shared" si="35"/>
        <v>202100</v>
      </c>
      <c r="AP215">
        <f t="shared" si="35"/>
        <v>89.88</v>
      </c>
      <c r="AR215" t="s">
        <v>1389</v>
      </c>
      <c r="AS215">
        <v>224852</v>
      </c>
      <c r="AT215">
        <v>22752</v>
      </c>
      <c r="AU215">
        <v>10.119999999999999</v>
      </c>
      <c r="AV215">
        <v>202100</v>
      </c>
      <c r="AW215">
        <v>89.88</v>
      </c>
      <c r="AY215" t="s">
        <v>182</v>
      </c>
      <c r="AZ215">
        <v>224852</v>
      </c>
      <c r="BA215">
        <v>34338</v>
      </c>
      <c r="BB215">
        <v>15.27</v>
      </c>
      <c r="BC215">
        <v>190514</v>
      </c>
      <c r="BD215">
        <v>84.73</v>
      </c>
    </row>
    <row r="216" spans="16:56" x14ac:dyDescent="0.3">
      <c r="P216" t="s">
        <v>1211</v>
      </c>
      <c r="Q216">
        <v>224852</v>
      </c>
      <c r="R216" s="14">
        <v>2</v>
      </c>
      <c r="S216" s="29">
        <v>8.8999999999999995E-4</v>
      </c>
      <c r="T216">
        <v>224850</v>
      </c>
      <c r="U216">
        <v>100</v>
      </c>
      <c r="W216" t="str">
        <f t="shared" si="38"/>
        <v>pr_no_ca</v>
      </c>
      <c r="X216">
        <f t="shared" si="38"/>
        <v>185297</v>
      </c>
      <c r="Y216">
        <f t="shared" si="38"/>
        <v>14</v>
      </c>
      <c r="Z216" s="10">
        <f t="shared" si="38"/>
        <v>7.6E-3</v>
      </c>
      <c r="AA216">
        <f t="shared" si="38"/>
        <v>185283</v>
      </c>
      <c r="AB216">
        <f t="shared" si="38"/>
        <v>99.99</v>
      </c>
      <c r="AD216" t="str">
        <f t="shared" si="40"/>
        <v>pr_no_ca</v>
      </c>
      <c r="AE216">
        <f t="shared" si="40"/>
        <v>224852</v>
      </c>
      <c r="AF216">
        <f t="shared" si="40"/>
        <v>2</v>
      </c>
      <c r="AG216" s="10">
        <f t="shared" si="40"/>
        <v>8.8999999999999995E-4</v>
      </c>
      <c r="AH216">
        <f t="shared" si="40"/>
        <v>224850</v>
      </c>
      <c r="AI216">
        <f t="shared" si="40"/>
        <v>100</v>
      </c>
      <c r="AK216" t="str">
        <f t="shared" si="35"/>
        <v>pr_no_ca</v>
      </c>
      <c r="AL216">
        <f t="shared" si="35"/>
        <v>224852</v>
      </c>
      <c r="AM216">
        <f t="shared" si="35"/>
        <v>2</v>
      </c>
      <c r="AN216" s="10">
        <f t="shared" si="35"/>
        <v>8.8999999999999995E-4</v>
      </c>
      <c r="AO216">
        <f t="shared" si="35"/>
        <v>224850</v>
      </c>
      <c r="AP216">
        <f t="shared" si="35"/>
        <v>100</v>
      </c>
      <c r="AR216" t="s">
        <v>1211</v>
      </c>
      <c r="AS216">
        <v>224852</v>
      </c>
      <c r="AT216">
        <v>2</v>
      </c>
      <c r="AU216" s="16">
        <v>8.8999999999999995E-4</v>
      </c>
      <c r="AV216">
        <v>224850</v>
      </c>
      <c r="AW216">
        <v>100</v>
      </c>
      <c r="AY216" t="s">
        <v>1239</v>
      </c>
      <c r="AZ216">
        <v>224852</v>
      </c>
      <c r="BA216">
        <v>35459</v>
      </c>
      <c r="BB216">
        <v>15.77</v>
      </c>
      <c r="BC216">
        <v>189393</v>
      </c>
      <c r="BD216">
        <v>84.23</v>
      </c>
    </row>
    <row r="217" spans="16:56" x14ac:dyDescent="0.3">
      <c r="P217" t="s">
        <v>1213</v>
      </c>
      <c r="Q217">
        <v>224852</v>
      </c>
      <c r="R217" s="14">
        <v>2</v>
      </c>
      <c r="S217" s="29">
        <v>8.8999999999999995E-4</v>
      </c>
      <c r="T217">
        <v>224850</v>
      </c>
      <c r="U217">
        <v>100</v>
      </c>
      <c r="W217" t="str">
        <f t="shared" si="38"/>
        <v>pr_no_cft</v>
      </c>
      <c r="X217">
        <f t="shared" si="38"/>
        <v>185297</v>
      </c>
      <c r="Y217">
        <f t="shared" si="38"/>
        <v>14</v>
      </c>
      <c r="Z217" s="10">
        <f t="shared" si="38"/>
        <v>7.6E-3</v>
      </c>
      <c r="AA217">
        <f t="shared" si="38"/>
        <v>185283</v>
      </c>
      <c r="AB217">
        <f t="shared" si="38"/>
        <v>99.99</v>
      </c>
      <c r="AD217" t="str">
        <f t="shared" si="40"/>
        <v>pr_no_cft</v>
      </c>
      <c r="AE217">
        <f t="shared" si="40"/>
        <v>224852</v>
      </c>
      <c r="AF217">
        <f t="shared" si="40"/>
        <v>2</v>
      </c>
      <c r="AG217" s="10">
        <f t="shared" si="40"/>
        <v>8.8999999999999995E-4</v>
      </c>
      <c r="AH217">
        <f t="shared" si="40"/>
        <v>224850</v>
      </c>
      <c r="AI217">
        <f t="shared" si="40"/>
        <v>100</v>
      </c>
      <c r="AK217" t="str">
        <f t="shared" si="35"/>
        <v>pr_no_cft</v>
      </c>
      <c r="AL217">
        <f t="shared" si="35"/>
        <v>224852</v>
      </c>
      <c r="AM217">
        <f t="shared" si="35"/>
        <v>2</v>
      </c>
      <c r="AN217" s="10">
        <f t="shared" si="35"/>
        <v>8.8999999999999995E-4</v>
      </c>
      <c r="AO217">
        <f t="shared" si="35"/>
        <v>224850</v>
      </c>
      <c r="AP217">
        <f t="shared" si="35"/>
        <v>100</v>
      </c>
      <c r="AR217" t="s">
        <v>1213</v>
      </c>
      <c r="AS217">
        <v>224852</v>
      </c>
      <c r="AT217">
        <v>2</v>
      </c>
      <c r="AU217" s="16">
        <v>8.8999999999999995E-4</v>
      </c>
      <c r="AV217">
        <v>224850</v>
      </c>
      <c r="AW217">
        <v>100</v>
      </c>
      <c r="AY217" t="s">
        <v>1241</v>
      </c>
      <c r="AZ217">
        <v>224852</v>
      </c>
      <c r="BA217">
        <v>94299</v>
      </c>
      <c r="BB217">
        <v>41.94</v>
      </c>
      <c r="BC217">
        <v>130553</v>
      </c>
      <c r="BD217">
        <v>58.06</v>
      </c>
    </row>
    <row r="218" spans="16:56" x14ac:dyDescent="0.3">
      <c r="P218" t="s">
        <v>1215</v>
      </c>
      <c r="Q218">
        <v>224852</v>
      </c>
      <c r="R218" s="14">
        <v>2</v>
      </c>
      <c r="S218" s="29">
        <v>8.8999999999999995E-4</v>
      </c>
      <c r="T218">
        <v>224850</v>
      </c>
      <c r="U218">
        <v>100</v>
      </c>
      <c r="W218" t="str">
        <f t="shared" si="38"/>
        <v>pr_no_m</v>
      </c>
      <c r="X218">
        <f t="shared" si="38"/>
        <v>185297</v>
      </c>
      <c r="Y218">
        <f t="shared" si="38"/>
        <v>14</v>
      </c>
      <c r="Z218" s="10">
        <f t="shared" si="38"/>
        <v>7.6E-3</v>
      </c>
      <c r="AA218">
        <f t="shared" si="38"/>
        <v>185283</v>
      </c>
      <c r="AB218">
        <f t="shared" si="38"/>
        <v>99.99</v>
      </c>
      <c r="AD218" t="str">
        <f t="shared" si="40"/>
        <v>pr_no_m</v>
      </c>
      <c r="AE218">
        <f t="shared" si="40"/>
        <v>224852</v>
      </c>
      <c r="AF218">
        <f t="shared" si="40"/>
        <v>2</v>
      </c>
      <c r="AG218" s="10">
        <f t="shared" si="40"/>
        <v>8.8999999999999995E-4</v>
      </c>
      <c r="AH218">
        <f t="shared" si="40"/>
        <v>224850</v>
      </c>
      <c r="AI218">
        <f t="shared" si="40"/>
        <v>100</v>
      </c>
      <c r="AK218" t="str">
        <f t="shared" si="35"/>
        <v>pr_no_m</v>
      </c>
      <c r="AL218">
        <f t="shared" si="35"/>
        <v>224852</v>
      </c>
      <c r="AM218">
        <f t="shared" si="35"/>
        <v>2</v>
      </c>
      <c r="AN218" s="10">
        <f t="shared" si="35"/>
        <v>8.8999999999999995E-4</v>
      </c>
      <c r="AO218">
        <f t="shared" si="35"/>
        <v>224850</v>
      </c>
      <c r="AP218">
        <f t="shared" si="35"/>
        <v>100</v>
      </c>
      <c r="AR218" t="s">
        <v>1215</v>
      </c>
      <c r="AS218">
        <v>224852</v>
      </c>
      <c r="AT218">
        <v>2</v>
      </c>
      <c r="AU218" s="16">
        <v>8.8999999999999995E-4</v>
      </c>
      <c r="AV218">
        <v>224850</v>
      </c>
      <c r="AW218">
        <v>100</v>
      </c>
      <c r="AY218" t="s">
        <v>1243</v>
      </c>
      <c r="AZ218">
        <v>224852</v>
      </c>
      <c r="BA218">
        <v>170040</v>
      </c>
      <c r="BB218">
        <v>75.62</v>
      </c>
      <c r="BC218">
        <v>54812</v>
      </c>
      <c r="BD218">
        <v>24.38</v>
      </c>
    </row>
    <row r="219" spans="16:56" x14ac:dyDescent="0.3">
      <c r="P219" t="s">
        <v>1217</v>
      </c>
      <c r="Q219">
        <v>224852</v>
      </c>
      <c r="R219" s="14">
        <v>2</v>
      </c>
      <c r="S219" s="29">
        <v>8.8999999999999995E-4</v>
      </c>
      <c r="T219">
        <v>224850</v>
      </c>
      <c r="U219">
        <v>100</v>
      </c>
      <c r="W219" t="str">
        <f t="shared" si="38"/>
        <v>pr_obs</v>
      </c>
      <c r="X219">
        <f t="shared" si="38"/>
        <v>185297</v>
      </c>
      <c r="Y219">
        <f t="shared" si="38"/>
        <v>14</v>
      </c>
      <c r="Z219" s="10">
        <f t="shared" si="38"/>
        <v>7.6E-3</v>
      </c>
      <c r="AA219">
        <f t="shared" si="38"/>
        <v>185283</v>
      </c>
      <c r="AB219">
        <f t="shared" si="38"/>
        <v>99.99</v>
      </c>
      <c r="AD219" t="str">
        <f t="shared" si="40"/>
        <v>pr_obs</v>
      </c>
      <c r="AE219">
        <f t="shared" si="40"/>
        <v>224852</v>
      </c>
      <c r="AF219">
        <f t="shared" si="40"/>
        <v>2</v>
      </c>
      <c r="AG219" s="10">
        <f t="shared" si="40"/>
        <v>8.8999999999999995E-4</v>
      </c>
      <c r="AH219">
        <f t="shared" si="40"/>
        <v>224850</v>
      </c>
      <c r="AI219">
        <f t="shared" si="40"/>
        <v>100</v>
      </c>
      <c r="AK219" t="str">
        <f t="shared" si="35"/>
        <v>pr_obs</v>
      </c>
      <c r="AL219">
        <f t="shared" si="35"/>
        <v>224852</v>
      </c>
      <c r="AM219">
        <f t="shared" si="35"/>
        <v>2</v>
      </c>
      <c r="AN219" s="10">
        <f t="shared" si="35"/>
        <v>8.8999999999999995E-4</v>
      </c>
      <c r="AO219">
        <f t="shared" si="35"/>
        <v>224850</v>
      </c>
      <c r="AP219">
        <f t="shared" si="35"/>
        <v>100</v>
      </c>
      <c r="AR219" t="s">
        <v>1217</v>
      </c>
      <c r="AS219">
        <v>224852</v>
      </c>
      <c r="AT219">
        <v>2</v>
      </c>
      <c r="AU219" s="16">
        <v>8.8999999999999995E-4</v>
      </c>
      <c r="AV219">
        <v>224850</v>
      </c>
      <c r="AW219">
        <v>100</v>
      </c>
      <c r="AY219" t="s">
        <v>1245</v>
      </c>
      <c r="AZ219">
        <v>224852</v>
      </c>
      <c r="BA219">
        <v>204607</v>
      </c>
      <c r="BB219">
        <v>91</v>
      </c>
      <c r="BC219">
        <v>20245</v>
      </c>
      <c r="BD219">
        <v>9.0039999999999996</v>
      </c>
    </row>
    <row r="220" spans="16:56" x14ac:dyDescent="0.3">
      <c r="P220" t="s">
        <v>1219</v>
      </c>
      <c r="Q220">
        <v>224852</v>
      </c>
      <c r="R220" s="14">
        <v>2</v>
      </c>
      <c r="S220" s="29">
        <v>8.8999999999999995E-4</v>
      </c>
      <c r="T220">
        <v>224850</v>
      </c>
      <c r="U220">
        <v>100</v>
      </c>
      <c r="W220" t="str">
        <f t="shared" si="38"/>
        <v>pr_amount</v>
      </c>
      <c r="X220">
        <f t="shared" si="38"/>
        <v>185297</v>
      </c>
      <c r="Y220">
        <f t="shared" si="38"/>
        <v>14</v>
      </c>
      <c r="Z220" s="10">
        <f t="shared" si="38"/>
        <v>7.6E-3</v>
      </c>
      <c r="AA220">
        <f t="shared" si="38"/>
        <v>185283</v>
      </c>
      <c r="AB220">
        <f t="shared" si="38"/>
        <v>99.99</v>
      </c>
      <c r="AD220" t="str">
        <f t="shared" si="40"/>
        <v>pr_amount</v>
      </c>
      <c r="AE220">
        <f t="shared" si="40"/>
        <v>224852</v>
      </c>
      <c r="AF220">
        <f t="shared" si="40"/>
        <v>2</v>
      </c>
      <c r="AG220" s="10">
        <f t="shared" si="40"/>
        <v>8.8999999999999995E-4</v>
      </c>
      <c r="AH220">
        <f t="shared" si="40"/>
        <v>224850</v>
      </c>
      <c r="AI220">
        <f t="shared" si="40"/>
        <v>100</v>
      </c>
      <c r="AK220" t="str">
        <f t="shared" ref="AK220:AP257" si="41">VLOOKUP($P220,$AY$4:$BD$259,AK$3,FALSE)</f>
        <v>pr_amount</v>
      </c>
      <c r="AL220">
        <f t="shared" si="41"/>
        <v>224852</v>
      </c>
      <c r="AM220">
        <f t="shared" si="41"/>
        <v>2</v>
      </c>
      <c r="AN220" s="10">
        <f t="shared" si="41"/>
        <v>8.8999999999999995E-4</v>
      </c>
      <c r="AO220">
        <f t="shared" si="41"/>
        <v>224850</v>
      </c>
      <c r="AP220">
        <f t="shared" si="41"/>
        <v>100</v>
      </c>
      <c r="AR220" t="s">
        <v>1219</v>
      </c>
      <c r="AS220">
        <v>224852</v>
      </c>
      <c r="AT220">
        <v>2</v>
      </c>
      <c r="AU220" s="16">
        <v>8.8999999999999995E-4</v>
      </c>
      <c r="AV220">
        <v>224850</v>
      </c>
      <c r="AW220">
        <v>100</v>
      </c>
      <c r="AY220" t="s">
        <v>184</v>
      </c>
      <c r="AZ220">
        <v>224852</v>
      </c>
      <c r="BA220">
        <v>56887</v>
      </c>
      <c r="BB220">
        <v>25.3</v>
      </c>
      <c r="BC220">
        <v>167965</v>
      </c>
      <c r="BD220">
        <v>74.7</v>
      </c>
    </row>
    <row r="221" spans="16:56" x14ac:dyDescent="0.3">
      <c r="P221" t="s">
        <v>1221</v>
      </c>
      <c r="Q221">
        <v>224852</v>
      </c>
      <c r="R221" s="14">
        <v>2</v>
      </c>
      <c r="S221" s="29">
        <v>8.8999999999999995E-4</v>
      </c>
      <c r="T221">
        <v>224850</v>
      </c>
      <c r="U221">
        <v>100</v>
      </c>
      <c r="W221" t="str">
        <f t="shared" si="38"/>
        <v>pr_merge</v>
      </c>
      <c r="X221">
        <f t="shared" si="38"/>
        <v>185297</v>
      </c>
      <c r="Y221">
        <f t="shared" si="38"/>
        <v>14</v>
      </c>
      <c r="Z221" s="10">
        <f t="shared" si="38"/>
        <v>7.6E-3</v>
      </c>
      <c r="AA221">
        <f t="shared" si="38"/>
        <v>185283</v>
      </c>
      <c r="AB221">
        <f t="shared" si="38"/>
        <v>99.99</v>
      </c>
      <c r="AD221" t="str">
        <f t="shared" si="40"/>
        <v>pr_merge</v>
      </c>
      <c r="AE221">
        <f t="shared" si="40"/>
        <v>224852</v>
      </c>
      <c r="AF221">
        <f t="shared" si="40"/>
        <v>2</v>
      </c>
      <c r="AG221" s="10">
        <f t="shared" si="40"/>
        <v>8.8999999999999995E-4</v>
      </c>
      <c r="AH221">
        <f t="shared" si="40"/>
        <v>224850</v>
      </c>
      <c r="AI221">
        <f t="shared" si="40"/>
        <v>100</v>
      </c>
      <c r="AK221" t="str">
        <f t="shared" si="41"/>
        <v>pr_merge</v>
      </c>
      <c r="AL221">
        <f t="shared" si="41"/>
        <v>224852</v>
      </c>
      <c r="AM221">
        <f t="shared" si="41"/>
        <v>2</v>
      </c>
      <c r="AN221" s="10">
        <f t="shared" si="41"/>
        <v>8.8999999999999995E-4</v>
      </c>
      <c r="AO221">
        <f t="shared" si="41"/>
        <v>224850</v>
      </c>
      <c r="AP221">
        <f t="shared" si="41"/>
        <v>100</v>
      </c>
      <c r="AR221" t="s">
        <v>1221</v>
      </c>
      <c r="AS221">
        <v>224852</v>
      </c>
      <c r="AT221">
        <v>2</v>
      </c>
      <c r="AU221" s="16">
        <v>8.8999999999999995E-4</v>
      </c>
      <c r="AV221">
        <v>224850</v>
      </c>
      <c r="AW221">
        <v>100</v>
      </c>
      <c r="AY221" t="s">
        <v>1248</v>
      </c>
      <c r="AZ221">
        <v>224852</v>
      </c>
      <c r="BA221">
        <v>56887</v>
      </c>
      <c r="BB221">
        <v>25.3</v>
      </c>
      <c r="BC221">
        <v>167965</v>
      </c>
      <c r="BD221">
        <v>74.7</v>
      </c>
    </row>
    <row r="222" spans="16:56" x14ac:dyDescent="0.3">
      <c r="P222" s="30" t="s">
        <v>237</v>
      </c>
      <c r="Q222" s="30">
        <v>224852</v>
      </c>
      <c r="R222" s="30">
        <v>48651</v>
      </c>
      <c r="S222" s="31">
        <v>21.64</v>
      </c>
      <c r="T222" s="30">
        <v>176201</v>
      </c>
      <c r="U222" s="30">
        <v>78.36</v>
      </c>
      <c r="W222" t="str">
        <f t="shared" si="38"/>
        <v>pr_disbursed_original</v>
      </c>
      <c r="X222">
        <f t="shared" si="38"/>
        <v>185297</v>
      </c>
      <c r="Y222">
        <f t="shared" si="38"/>
        <v>25685</v>
      </c>
      <c r="Z222" s="10">
        <f t="shared" si="38"/>
        <v>13.86</v>
      </c>
      <c r="AA222">
        <f t="shared" si="38"/>
        <v>159612</v>
      </c>
      <c r="AB222">
        <f t="shared" si="38"/>
        <v>86.14</v>
      </c>
      <c r="AD222" t="str">
        <f t="shared" si="40"/>
        <v>pr_disbursed_original</v>
      </c>
      <c r="AE222">
        <f t="shared" si="40"/>
        <v>224852</v>
      </c>
      <c r="AF222">
        <f t="shared" si="40"/>
        <v>48651</v>
      </c>
      <c r="AG222" s="10">
        <f t="shared" si="40"/>
        <v>21.64</v>
      </c>
      <c r="AH222">
        <f t="shared" si="40"/>
        <v>176201</v>
      </c>
      <c r="AI222">
        <f t="shared" si="40"/>
        <v>78.36</v>
      </c>
      <c r="AK222" t="str">
        <f t="shared" si="41"/>
        <v>pr_disbursed_original</v>
      </c>
      <c r="AL222">
        <f t="shared" si="41"/>
        <v>224852</v>
      </c>
      <c r="AM222">
        <f t="shared" si="41"/>
        <v>48651</v>
      </c>
      <c r="AN222" s="10">
        <f t="shared" si="41"/>
        <v>21.64</v>
      </c>
      <c r="AO222">
        <f t="shared" si="41"/>
        <v>176201</v>
      </c>
      <c r="AP222">
        <f t="shared" si="41"/>
        <v>78.36</v>
      </c>
      <c r="AR222" t="s">
        <v>237</v>
      </c>
      <c r="AS222">
        <v>224852</v>
      </c>
      <c r="AT222">
        <v>48651</v>
      </c>
      <c r="AU222">
        <v>21.64</v>
      </c>
      <c r="AV222">
        <v>176201</v>
      </c>
      <c r="AW222">
        <v>78.36</v>
      </c>
      <c r="AY222" t="s">
        <v>1128</v>
      </c>
      <c r="AZ222">
        <v>224852</v>
      </c>
      <c r="BA222">
        <v>95053</v>
      </c>
      <c r="BB222">
        <v>42.27</v>
      </c>
      <c r="BC222">
        <v>129799</v>
      </c>
      <c r="BD222">
        <v>57.73</v>
      </c>
    </row>
    <row r="223" spans="16:56" x14ac:dyDescent="0.3">
      <c r="P223" s="30" t="s">
        <v>1390</v>
      </c>
      <c r="Q223" s="30">
        <v>224852</v>
      </c>
      <c r="R223" s="30">
        <v>48651</v>
      </c>
      <c r="S223" s="31">
        <v>21.64</v>
      </c>
      <c r="T223" s="30">
        <v>176201</v>
      </c>
      <c r="U223" s="30">
        <v>78.36</v>
      </c>
      <c r="W223" t="str">
        <f t="shared" si="38"/>
        <v>pr_principal_original</v>
      </c>
      <c r="X223">
        <f t="shared" si="38"/>
        <v>185297</v>
      </c>
      <c r="Y223">
        <f t="shared" si="38"/>
        <v>25685</v>
      </c>
      <c r="Z223" s="10">
        <f t="shared" si="38"/>
        <v>13.86</v>
      </c>
      <c r="AA223">
        <f t="shared" si="38"/>
        <v>159612</v>
      </c>
      <c r="AB223">
        <f t="shared" si="38"/>
        <v>86.14</v>
      </c>
      <c r="AD223" t="str">
        <f t="shared" si="40"/>
        <v>pr_principal_original</v>
      </c>
      <c r="AE223">
        <f t="shared" si="40"/>
        <v>224852</v>
      </c>
      <c r="AF223">
        <f t="shared" si="40"/>
        <v>48651</v>
      </c>
      <c r="AG223" s="10">
        <f t="shared" si="40"/>
        <v>21.64</v>
      </c>
      <c r="AH223">
        <f t="shared" si="40"/>
        <v>176201</v>
      </c>
      <c r="AI223">
        <f t="shared" si="40"/>
        <v>78.36</v>
      </c>
      <c r="AK223" t="str">
        <f t="shared" si="41"/>
        <v>pr_principal_original</v>
      </c>
      <c r="AL223">
        <f t="shared" si="41"/>
        <v>224852</v>
      </c>
      <c r="AM223">
        <f t="shared" si="41"/>
        <v>48651</v>
      </c>
      <c r="AN223" s="10">
        <f t="shared" si="41"/>
        <v>21.64</v>
      </c>
      <c r="AO223">
        <f t="shared" si="41"/>
        <v>176201</v>
      </c>
      <c r="AP223">
        <f t="shared" si="41"/>
        <v>78.36</v>
      </c>
      <c r="AR223" t="s">
        <v>1390</v>
      </c>
      <c r="AS223">
        <v>224852</v>
      </c>
      <c r="AT223">
        <v>48651</v>
      </c>
      <c r="AU223">
        <v>21.64</v>
      </c>
      <c r="AV223">
        <v>176201</v>
      </c>
      <c r="AW223">
        <v>78.36</v>
      </c>
      <c r="AY223" t="s">
        <v>1129</v>
      </c>
      <c r="AZ223">
        <v>224852</v>
      </c>
      <c r="BA223">
        <v>11284</v>
      </c>
      <c r="BB223">
        <v>5.0179999999999998</v>
      </c>
      <c r="BC223">
        <v>213568</v>
      </c>
      <c r="BD223">
        <v>94.98</v>
      </c>
    </row>
    <row r="224" spans="16:56" x14ac:dyDescent="0.3">
      <c r="P224" s="30" t="s">
        <v>1391</v>
      </c>
      <c r="Q224" s="30">
        <v>224852</v>
      </c>
      <c r="R224" s="30">
        <v>109131</v>
      </c>
      <c r="S224" s="31">
        <v>48.53</v>
      </c>
      <c r="T224" s="30">
        <v>115721</v>
      </c>
      <c r="U224" s="30">
        <v>51.47</v>
      </c>
      <c r="W224" t="str">
        <f t="shared" si="38"/>
        <v>pr_rf_costoverrun</v>
      </c>
      <c r="X224">
        <f t="shared" si="38"/>
        <v>185297</v>
      </c>
      <c r="Y224">
        <f t="shared" si="38"/>
        <v>71339</v>
      </c>
      <c r="Z224" s="10">
        <f t="shared" si="38"/>
        <v>38.5</v>
      </c>
      <c r="AA224">
        <f t="shared" si="38"/>
        <v>113958</v>
      </c>
      <c r="AB224">
        <f t="shared" si="38"/>
        <v>61.5</v>
      </c>
      <c r="AD224" t="str">
        <f t="shared" ref="AD224:AI233" si="42">VLOOKUP($P224,$AR$4:$AW$257,AD$3,FALSE)</f>
        <v>pr_rf_costoverrun</v>
      </c>
      <c r="AE224">
        <f t="shared" si="42"/>
        <v>224852</v>
      </c>
      <c r="AF224">
        <f t="shared" si="42"/>
        <v>109131</v>
      </c>
      <c r="AG224" s="10">
        <f t="shared" si="42"/>
        <v>48.53</v>
      </c>
      <c r="AH224">
        <f t="shared" si="42"/>
        <v>115721</v>
      </c>
      <c r="AI224">
        <f t="shared" si="42"/>
        <v>51.47</v>
      </c>
      <c r="AK224" t="str">
        <f t="shared" si="41"/>
        <v>pr_rf_costoverrun</v>
      </c>
      <c r="AL224">
        <f t="shared" si="41"/>
        <v>224852</v>
      </c>
      <c r="AM224">
        <f t="shared" si="41"/>
        <v>109131</v>
      </c>
      <c r="AN224" s="10">
        <f t="shared" si="41"/>
        <v>48.53</v>
      </c>
      <c r="AO224">
        <f t="shared" si="41"/>
        <v>115721</v>
      </c>
      <c r="AP224">
        <f t="shared" si="41"/>
        <v>51.47</v>
      </c>
      <c r="AR224" t="s">
        <v>1391</v>
      </c>
      <c r="AS224">
        <v>224852</v>
      </c>
      <c r="AT224">
        <v>109131</v>
      </c>
      <c r="AU224">
        <v>48.53</v>
      </c>
      <c r="AV224">
        <v>115721</v>
      </c>
      <c r="AW224">
        <v>51.47</v>
      </c>
      <c r="AY224" t="s">
        <v>1355</v>
      </c>
      <c r="AZ224">
        <v>224852</v>
      </c>
      <c r="BA224">
        <v>8821</v>
      </c>
      <c r="BB224">
        <v>3.923</v>
      </c>
      <c r="BC224">
        <v>216031</v>
      </c>
      <c r="BD224">
        <v>96.08</v>
      </c>
    </row>
    <row r="225" spans="15:56" x14ac:dyDescent="0.3">
      <c r="P225" s="30" t="s">
        <v>1392</v>
      </c>
      <c r="Q225" s="30">
        <v>224852</v>
      </c>
      <c r="R225" s="30">
        <v>109131</v>
      </c>
      <c r="S225" s="31">
        <v>48.53</v>
      </c>
      <c r="T225" s="30">
        <v>115721</v>
      </c>
      <c r="U225" s="30">
        <v>51.47</v>
      </c>
      <c r="W225" t="str">
        <f t="shared" si="38"/>
        <v>pr_rf_costoverrun2</v>
      </c>
      <c r="X225">
        <f t="shared" si="38"/>
        <v>185297</v>
      </c>
      <c r="Y225">
        <f t="shared" si="38"/>
        <v>71339</v>
      </c>
      <c r="Z225" s="10">
        <f t="shared" si="38"/>
        <v>38.5</v>
      </c>
      <c r="AA225">
        <f t="shared" si="38"/>
        <v>113958</v>
      </c>
      <c r="AB225">
        <f t="shared" si="38"/>
        <v>61.5</v>
      </c>
      <c r="AD225" t="str">
        <f t="shared" si="42"/>
        <v>pr_rf_costoverrun2</v>
      </c>
      <c r="AE225">
        <f t="shared" si="42"/>
        <v>224852</v>
      </c>
      <c r="AF225">
        <f t="shared" si="42"/>
        <v>109131</v>
      </c>
      <c r="AG225" s="10">
        <f t="shared" si="42"/>
        <v>48.53</v>
      </c>
      <c r="AH225">
        <f t="shared" si="42"/>
        <v>115721</v>
      </c>
      <c r="AI225">
        <f t="shared" si="42"/>
        <v>51.47</v>
      </c>
      <c r="AK225" t="str">
        <f t="shared" si="41"/>
        <v>pr_rf_costoverrun2</v>
      </c>
      <c r="AL225">
        <f t="shared" si="41"/>
        <v>224852</v>
      </c>
      <c r="AM225">
        <f t="shared" si="41"/>
        <v>109131</v>
      </c>
      <c r="AN225" s="10">
        <f t="shared" si="41"/>
        <v>48.53</v>
      </c>
      <c r="AO225">
        <f t="shared" si="41"/>
        <v>115721</v>
      </c>
      <c r="AP225">
        <f t="shared" si="41"/>
        <v>51.47</v>
      </c>
      <c r="AR225" t="s">
        <v>1392</v>
      </c>
      <c r="AS225">
        <v>224852</v>
      </c>
      <c r="AT225">
        <v>109131</v>
      </c>
      <c r="AU225">
        <v>48.53</v>
      </c>
      <c r="AV225">
        <v>115721</v>
      </c>
      <c r="AW225">
        <v>51.47</v>
      </c>
      <c r="AY225" t="s">
        <v>1356</v>
      </c>
      <c r="AZ225">
        <v>224852</v>
      </c>
      <c r="BA225">
        <v>95053</v>
      </c>
      <c r="BB225">
        <v>42.27</v>
      </c>
      <c r="BC225">
        <v>129799</v>
      </c>
      <c r="BD225">
        <v>57.73</v>
      </c>
    </row>
    <row r="226" spans="15:56" x14ac:dyDescent="0.3">
      <c r="P226" s="30" t="s">
        <v>1393</v>
      </c>
      <c r="Q226" s="30">
        <v>224852</v>
      </c>
      <c r="R226" s="30">
        <v>109131</v>
      </c>
      <c r="S226" s="31">
        <v>48.53</v>
      </c>
      <c r="T226" s="30">
        <v>115721</v>
      </c>
      <c r="U226" s="30">
        <v>51.47</v>
      </c>
      <c r="W226" t="str">
        <f t="shared" si="38"/>
        <v>pr_rf_costoverrun3</v>
      </c>
      <c r="X226">
        <f t="shared" si="38"/>
        <v>185297</v>
      </c>
      <c r="Y226">
        <f t="shared" si="38"/>
        <v>71339</v>
      </c>
      <c r="Z226" s="10">
        <f t="shared" si="38"/>
        <v>38.5</v>
      </c>
      <c r="AA226">
        <f t="shared" si="38"/>
        <v>113958</v>
      </c>
      <c r="AB226">
        <f t="shared" si="38"/>
        <v>61.5</v>
      </c>
      <c r="AC226" s="1"/>
      <c r="AD226" t="str">
        <f t="shared" si="42"/>
        <v>pr_rf_costoverrun3</v>
      </c>
      <c r="AE226">
        <f t="shared" si="42"/>
        <v>224852</v>
      </c>
      <c r="AF226">
        <f t="shared" si="42"/>
        <v>109131</v>
      </c>
      <c r="AG226" s="10">
        <f t="shared" si="42"/>
        <v>48.53</v>
      </c>
      <c r="AH226">
        <f t="shared" si="42"/>
        <v>115721</v>
      </c>
      <c r="AI226">
        <f t="shared" si="42"/>
        <v>51.47</v>
      </c>
      <c r="AK226" t="str">
        <f t="shared" si="41"/>
        <v>pr_rf_costoverrun3</v>
      </c>
      <c r="AL226">
        <f t="shared" si="41"/>
        <v>224852</v>
      </c>
      <c r="AM226">
        <f t="shared" si="41"/>
        <v>109131</v>
      </c>
      <c r="AN226" s="10">
        <f t="shared" si="41"/>
        <v>48.53</v>
      </c>
      <c r="AO226">
        <f t="shared" si="41"/>
        <v>115721</v>
      </c>
      <c r="AP226">
        <f t="shared" si="41"/>
        <v>51.47</v>
      </c>
      <c r="AR226" t="s">
        <v>1393</v>
      </c>
      <c r="AS226">
        <v>224852</v>
      </c>
      <c r="AT226">
        <v>109131</v>
      </c>
      <c r="AU226">
        <v>48.53</v>
      </c>
      <c r="AV226">
        <v>115721</v>
      </c>
      <c r="AW226">
        <v>51.47</v>
      </c>
      <c r="AY226" t="s">
        <v>1132</v>
      </c>
      <c r="AZ226">
        <v>224852</v>
      </c>
      <c r="BA226">
        <v>131855</v>
      </c>
      <c r="BB226">
        <v>58.64</v>
      </c>
      <c r="BC226">
        <v>92997</v>
      </c>
      <c r="BD226">
        <v>41.36</v>
      </c>
    </row>
    <row r="227" spans="15:56" x14ac:dyDescent="0.3">
      <c r="P227" s="30" t="s">
        <v>223</v>
      </c>
      <c r="Q227" s="30">
        <v>224852</v>
      </c>
      <c r="R227" s="30">
        <v>47676</v>
      </c>
      <c r="S227" s="31">
        <v>21.2</v>
      </c>
      <c r="T227" s="30">
        <v>177176</v>
      </c>
      <c r="U227" s="30">
        <v>78.8</v>
      </c>
      <c r="W227" t="str">
        <f t="shared" si="38"/>
        <v>pr_rf_publshare</v>
      </c>
      <c r="X227">
        <f t="shared" si="38"/>
        <v>185297</v>
      </c>
      <c r="Y227">
        <f t="shared" si="38"/>
        <v>25204</v>
      </c>
      <c r="Z227" s="10">
        <f t="shared" si="38"/>
        <v>13.6</v>
      </c>
      <c r="AA227">
        <f t="shared" si="38"/>
        <v>160093</v>
      </c>
      <c r="AB227">
        <f t="shared" si="38"/>
        <v>86.4</v>
      </c>
      <c r="AD227" t="str">
        <f t="shared" si="42"/>
        <v>pr_rf_publshare</v>
      </c>
      <c r="AE227">
        <f t="shared" si="42"/>
        <v>224852</v>
      </c>
      <c r="AF227">
        <f t="shared" si="42"/>
        <v>47676</v>
      </c>
      <c r="AG227" s="10">
        <f t="shared" si="42"/>
        <v>21.2</v>
      </c>
      <c r="AH227">
        <f t="shared" si="42"/>
        <v>177176</v>
      </c>
      <c r="AI227">
        <f t="shared" si="42"/>
        <v>78.8</v>
      </c>
      <c r="AK227" t="str">
        <f t="shared" si="41"/>
        <v>pr_rf_publshare</v>
      </c>
      <c r="AL227">
        <f t="shared" si="41"/>
        <v>224852</v>
      </c>
      <c r="AM227">
        <f t="shared" si="41"/>
        <v>47676</v>
      </c>
      <c r="AN227" s="10">
        <f t="shared" si="41"/>
        <v>21.2</v>
      </c>
      <c r="AO227">
        <f t="shared" si="41"/>
        <v>177176</v>
      </c>
      <c r="AP227">
        <f t="shared" si="41"/>
        <v>78.8</v>
      </c>
      <c r="AR227" t="s">
        <v>223</v>
      </c>
      <c r="AS227">
        <v>224852</v>
      </c>
      <c r="AT227">
        <v>47676</v>
      </c>
      <c r="AU227">
        <v>21.2</v>
      </c>
      <c r="AV227">
        <v>177176</v>
      </c>
      <c r="AW227">
        <v>78.8</v>
      </c>
      <c r="AY227" t="s">
        <v>1357</v>
      </c>
      <c r="AZ227">
        <v>224852</v>
      </c>
      <c r="BA227">
        <v>8830</v>
      </c>
      <c r="BB227">
        <v>3.927</v>
      </c>
      <c r="BC227">
        <v>216022</v>
      </c>
      <c r="BD227">
        <v>96.07</v>
      </c>
    </row>
    <row r="228" spans="15:56" x14ac:dyDescent="0.3">
      <c r="O228" t="s">
        <v>1411</v>
      </c>
      <c r="P228" s="32" t="s">
        <v>55</v>
      </c>
      <c r="Q228" s="32">
        <v>224852</v>
      </c>
      <c r="R228" s="32">
        <v>224852</v>
      </c>
      <c r="S228" s="33">
        <v>100</v>
      </c>
      <c r="T228" s="32">
        <v>0</v>
      </c>
      <c r="U228" s="32">
        <v>0</v>
      </c>
      <c r="W228" t="str">
        <f t="shared" si="38"/>
        <v>year</v>
      </c>
      <c r="X228">
        <f t="shared" si="38"/>
        <v>185297</v>
      </c>
      <c r="Y228">
        <f t="shared" si="38"/>
        <v>3627</v>
      </c>
      <c r="Z228" s="10">
        <f t="shared" si="38"/>
        <v>1.9570000000000001</v>
      </c>
      <c r="AA228">
        <f t="shared" si="38"/>
        <v>181670</v>
      </c>
      <c r="AB228">
        <f t="shared" si="38"/>
        <v>98.04</v>
      </c>
      <c r="AD228" s="36" t="str">
        <f t="shared" si="42"/>
        <v>year</v>
      </c>
      <c r="AE228" s="36">
        <f t="shared" si="42"/>
        <v>224852</v>
      </c>
      <c r="AF228" s="36">
        <f t="shared" si="42"/>
        <v>22752</v>
      </c>
      <c r="AG228" s="37">
        <f t="shared" si="42"/>
        <v>10.119999999999999</v>
      </c>
      <c r="AH228" s="36">
        <f t="shared" si="42"/>
        <v>202100</v>
      </c>
      <c r="AI228" s="36">
        <f t="shared" si="42"/>
        <v>89.88</v>
      </c>
      <c r="AK228" t="str">
        <f t="shared" si="41"/>
        <v>year</v>
      </c>
      <c r="AL228">
        <f t="shared" si="41"/>
        <v>224852</v>
      </c>
      <c r="AM228">
        <f t="shared" si="41"/>
        <v>22752</v>
      </c>
      <c r="AN228" s="10">
        <f t="shared" si="41"/>
        <v>10.119999999999999</v>
      </c>
      <c r="AO228">
        <f t="shared" si="41"/>
        <v>202100</v>
      </c>
      <c r="AP228">
        <f t="shared" si="41"/>
        <v>89.88</v>
      </c>
      <c r="AR228" t="s">
        <v>55</v>
      </c>
      <c r="AS228">
        <v>224852</v>
      </c>
      <c r="AT228">
        <v>22752</v>
      </c>
      <c r="AU228">
        <v>10.119999999999999</v>
      </c>
      <c r="AV228">
        <v>202100</v>
      </c>
      <c r="AW228">
        <v>89.88</v>
      </c>
      <c r="AY228" t="s">
        <v>1358</v>
      </c>
      <c r="AZ228">
        <v>224852</v>
      </c>
      <c r="BA228">
        <v>95053</v>
      </c>
      <c r="BB228">
        <v>42.27</v>
      </c>
      <c r="BC228">
        <v>129799</v>
      </c>
      <c r="BD228">
        <v>57.73</v>
      </c>
    </row>
    <row r="229" spans="15:56" x14ac:dyDescent="0.3">
      <c r="O229" t="s">
        <v>1411</v>
      </c>
      <c r="P229" s="32" t="s">
        <v>240</v>
      </c>
      <c r="Q229" s="32">
        <v>224852</v>
      </c>
      <c r="R229" s="32">
        <v>224852</v>
      </c>
      <c r="S229" s="33">
        <v>100</v>
      </c>
      <c r="T229" s="32">
        <v>0</v>
      </c>
      <c r="U229" s="32">
        <v>0</v>
      </c>
      <c r="V229" t="s">
        <v>1409</v>
      </c>
      <c r="W229" t="str">
        <f t="shared" si="38"/>
        <v>pr_donorfinancing</v>
      </c>
      <c r="X229">
        <f t="shared" si="38"/>
        <v>185297</v>
      </c>
      <c r="Y229">
        <f t="shared" si="38"/>
        <v>11373</v>
      </c>
      <c r="Z229" s="10">
        <f t="shared" si="38"/>
        <v>6.1379999999999999</v>
      </c>
      <c r="AA229">
        <f t="shared" si="38"/>
        <v>173924</v>
      </c>
      <c r="AB229">
        <f t="shared" si="38"/>
        <v>93.86</v>
      </c>
      <c r="AD229" s="36" t="str">
        <f t="shared" si="42"/>
        <v>pr_donorfinancing</v>
      </c>
      <c r="AE229" s="36">
        <f t="shared" si="42"/>
        <v>224852</v>
      </c>
      <c r="AF229" s="36">
        <f t="shared" si="42"/>
        <v>34339</v>
      </c>
      <c r="AG229" s="37">
        <f t="shared" si="42"/>
        <v>15.27</v>
      </c>
      <c r="AH229" s="36">
        <f t="shared" si="42"/>
        <v>190513</v>
      </c>
      <c r="AI229" s="36">
        <f t="shared" si="42"/>
        <v>84.73</v>
      </c>
      <c r="AK229" t="str">
        <f t="shared" si="41"/>
        <v>pr_donorfinancing</v>
      </c>
      <c r="AL229">
        <f t="shared" si="41"/>
        <v>224852</v>
      </c>
      <c r="AM229">
        <f t="shared" si="41"/>
        <v>34339</v>
      </c>
      <c r="AN229" s="10">
        <f t="shared" si="41"/>
        <v>15.27</v>
      </c>
      <c r="AO229">
        <f t="shared" si="41"/>
        <v>190513</v>
      </c>
      <c r="AP229">
        <f t="shared" si="41"/>
        <v>84.73</v>
      </c>
      <c r="AR229" t="s">
        <v>240</v>
      </c>
      <c r="AS229">
        <v>224852</v>
      </c>
      <c r="AT229">
        <v>34339</v>
      </c>
      <c r="AU229">
        <v>15.27</v>
      </c>
      <c r="AV229">
        <v>190513</v>
      </c>
      <c r="AW229">
        <v>84.73</v>
      </c>
      <c r="AY229" t="s">
        <v>1135</v>
      </c>
      <c r="AZ229">
        <v>224852</v>
      </c>
      <c r="BA229">
        <v>131855</v>
      </c>
      <c r="BB229">
        <v>58.64</v>
      </c>
      <c r="BC229">
        <v>92997</v>
      </c>
      <c r="BD229">
        <v>41.36</v>
      </c>
    </row>
    <row r="230" spans="15:56" x14ac:dyDescent="0.3">
      <c r="O230" t="s">
        <v>1411</v>
      </c>
      <c r="P230" s="32" t="s">
        <v>182</v>
      </c>
      <c r="Q230" s="32">
        <v>224852</v>
      </c>
      <c r="R230" s="32">
        <v>224852</v>
      </c>
      <c r="S230" s="33">
        <v>100</v>
      </c>
      <c r="T230" s="32">
        <v>0</v>
      </c>
      <c r="U230" s="32">
        <v>0</v>
      </c>
      <c r="V230" t="s">
        <v>1409</v>
      </c>
      <c r="W230" t="str">
        <f t="shared" si="38"/>
        <v>pr_finalcosts</v>
      </c>
      <c r="X230">
        <f t="shared" si="38"/>
        <v>185297</v>
      </c>
      <c r="Y230">
        <f t="shared" si="38"/>
        <v>11373</v>
      </c>
      <c r="Z230" s="10">
        <f t="shared" si="38"/>
        <v>6.1379999999999999</v>
      </c>
      <c r="AA230">
        <f t="shared" si="38"/>
        <v>173924</v>
      </c>
      <c r="AB230">
        <f t="shared" si="38"/>
        <v>93.86</v>
      </c>
      <c r="AD230" s="36" t="str">
        <f t="shared" si="42"/>
        <v>pr_finalcosts</v>
      </c>
      <c r="AE230" s="36">
        <f t="shared" si="42"/>
        <v>224852</v>
      </c>
      <c r="AF230" s="36">
        <f t="shared" si="42"/>
        <v>34338</v>
      </c>
      <c r="AG230" s="37">
        <f t="shared" si="42"/>
        <v>15.27</v>
      </c>
      <c r="AH230" s="36">
        <f t="shared" si="42"/>
        <v>190514</v>
      </c>
      <c r="AI230" s="36">
        <f t="shared" si="42"/>
        <v>84.73</v>
      </c>
      <c r="AK230" t="str">
        <f t="shared" si="41"/>
        <v>pr_finalcosts</v>
      </c>
      <c r="AL230">
        <f t="shared" si="41"/>
        <v>224852</v>
      </c>
      <c r="AM230">
        <f t="shared" si="41"/>
        <v>34338</v>
      </c>
      <c r="AN230" s="10">
        <f t="shared" si="41"/>
        <v>15.27</v>
      </c>
      <c r="AO230">
        <f t="shared" si="41"/>
        <v>190514</v>
      </c>
      <c r="AP230">
        <f t="shared" si="41"/>
        <v>84.73</v>
      </c>
      <c r="AR230" t="s">
        <v>182</v>
      </c>
      <c r="AS230">
        <v>224852</v>
      </c>
      <c r="AT230">
        <v>34338</v>
      </c>
      <c r="AU230">
        <v>15.27</v>
      </c>
      <c r="AV230">
        <v>190514</v>
      </c>
      <c r="AW230">
        <v>84.73</v>
      </c>
      <c r="AY230" t="s">
        <v>1359</v>
      </c>
      <c r="AZ230">
        <v>224852</v>
      </c>
      <c r="BA230">
        <v>8830</v>
      </c>
      <c r="BB230">
        <v>3.927</v>
      </c>
      <c r="BC230">
        <v>216022</v>
      </c>
      <c r="BD230">
        <v>96.07</v>
      </c>
    </row>
    <row r="231" spans="15:56" x14ac:dyDescent="0.3">
      <c r="O231" t="s">
        <v>1411</v>
      </c>
      <c r="P231" s="32" t="s">
        <v>1239</v>
      </c>
      <c r="Q231" s="32">
        <v>224852</v>
      </c>
      <c r="R231" s="32">
        <v>224852</v>
      </c>
      <c r="S231" s="33">
        <v>100</v>
      </c>
      <c r="T231" s="32">
        <v>0</v>
      </c>
      <c r="U231" s="32">
        <v>0</v>
      </c>
      <c r="V231" t="s">
        <v>1409</v>
      </c>
      <c r="W231" t="str">
        <f t="shared" si="38"/>
        <v>pr_financing1</v>
      </c>
      <c r="X231">
        <f t="shared" si="38"/>
        <v>185297</v>
      </c>
      <c r="Y231">
        <f t="shared" si="38"/>
        <v>12310</v>
      </c>
      <c r="Z231" s="10">
        <f t="shared" si="38"/>
        <v>6.6429999999999998</v>
      </c>
      <c r="AA231">
        <f t="shared" si="38"/>
        <v>172987</v>
      </c>
      <c r="AB231">
        <f t="shared" si="38"/>
        <v>93.36</v>
      </c>
      <c r="AD231" s="36" t="str">
        <f t="shared" si="42"/>
        <v>pr_financing1</v>
      </c>
      <c r="AE231" s="36">
        <f t="shared" si="42"/>
        <v>224852</v>
      </c>
      <c r="AF231" s="36">
        <f t="shared" si="42"/>
        <v>35459</v>
      </c>
      <c r="AG231" s="37">
        <f t="shared" si="42"/>
        <v>15.77</v>
      </c>
      <c r="AH231" s="36">
        <f t="shared" si="42"/>
        <v>189393</v>
      </c>
      <c r="AI231" s="36">
        <f t="shared" si="42"/>
        <v>84.23</v>
      </c>
      <c r="AK231" t="str">
        <f t="shared" si="41"/>
        <v>pr_financing1</v>
      </c>
      <c r="AL231">
        <f t="shared" si="41"/>
        <v>224852</v>
      </c>
      <c r="AM231">
        <f t="shared" si="41"/>
        <v>35459</v>
      </c>
      <c r="AN231" s="10">
        <f t="shared" si="41"/>
        <v>15.77</v>
      </c>
      <c r="AO231">
        <f t="shared" si="41"/>
        <v>189393</v>
      </c>
      <c r="AP231">
        <f t="shared" si="41"/>
        <v>84.23</v>
      </c>
      <c r="AR231" t="s">
        <v>1239</v>
      </c>
      <c r="AS231">
        <v>224852</v>
      </c>
      <c r="AT231">
        <v>35459</v>
      </c>
      <c r="AU231">
        <v>15.77</v>
      </c>
      <c r="AV231">
        <v>189393</v>
      </c>
      <c r="AW231">
        <v>84.23</v>
      </c>
      <c r="AY231" t="s">
        <v>1369</v>
      </c>
      <c r="AZ231">
        <v>224852</v>
      </c>
      <c r="BA231">
        <v>102469</v>
      </c>
      <c r="BB231">
        <v>45.57</v>
      </c>
      <c r="BC231">
        <v>122383</v>
      </c>
      <c r="BD231">
        <v>54.43</v>
      </c>
    </row>
    <row r="232" spans="15:56" x14ac:dyDescent="0.3">
      <c r="O232" t="s">
        <v>1411</v>
      </c>
      <c r="P232" s="32" t="s">
        <v>1241</v>
      </c>
      <c r="Q232" s="32">
        <v>224852</v>
      </c>
      <c r="R232" s="32">
        <v>224852</v>
      </c>
      <c r="S232" s="33">
        <v>100</v>
      </c>
      <c r="T232" s="32">
        <v>0</v>
      </c>
      <c r="U232" s="32">
        <v>0</v>
      </c>
      <c r="V232" t="s">
        <v>1409</v>
      </c>
      <c r="W232" t="str">
        <f t="shared" si="38"/>
        <v>pr_financing2</v>
      </c>
      <c r="X232">
        <f t="shared" si="38"/>
        <v>185297</v>
      </c>
      <c r="Y232">
        <f t="shared" si="38"/>
        <v>58694</v>
      </c>
      <c r="Z232" s="10">
        <f t="shared" si="38"/>
        <v>31.68</v>
      </c>
      <c r="AA232">
        <f t="shared" si="38"/>
        <v>126603</v>
      </c>
      <c r="AB232">
        <f t="shared" si="38"/>
        <v>68.319999999999993</v>
      </c>
      <c r="AD232" s="36" t="str">
        <f t="shared" si="42"/>
        <v>pr_financing2</v>
      </c>
      <c r="AE232" s="36">
        <f t="shared" si="42"/>
        <v>224852</v>
      </c>
      <c r="AF232" s="36">
        <f t="shared" si="42"/>
        <v>94299</v>
      </c>
      <c r="AG232" s="37">
        <f t="shared" si="42"/>
        <v>41.94</v>
      </c>
      <c r="AH232" s="36">
        <f t="shared" si="42"/>
        <v>130553</v>
      </c>
      <c r="AI232" s="36">
        <f t="shared" si="42"/>
        <v>58.06</v>
      </c>
      <c r="AK232" t="str">
        <f t="shared" si="41"/>
        <v>pr_financing2</v>
      </c>
      <c r="AL232">
        <f t="shared" si="41"/>
        <v>224852</v>
      </c>
      <c r="AM232">
        <f t="shared" si="41"/>
        <v>94299</v>
      </c>
      <c r="AN232" s="10">
        <f t="shared" si="41"/>
        <v>41.94</v>
      </c>
      <c r="AO232">
        <f t="shared" si="41"/>
        <v>130553</v>
      </c>
      <c r="AP232">
        <f t="shared" si="41"/>
        <v>58.06</v>
      </c>
      <c r="AR232" t="s">
        <v>1241</v>
      </c>
      <c r="AS232">
        <v>224852</v>
      </c>
      <c r="AT232">
        <v>94299</v>
      </c>
      <c r="AU232">
        <v>41.94</v>
      </c>
      <c r="AV232">
        <v>130553</v>
      </c>
      <c r="AW232">
        <v>58.06</v>
      </c>
      <c r="AY232" t="s">
        <v>1370</v>
      </c>
      <c r="AZ232">
        <v>224852</v>
      </c>
      <c r="BA232">
        <v>104206</v>
      </c>
      <c r="BB232">
        <v>46.34</v>
      </c>
      <c r="BC232">
        <v>120646</v>
      </c>
      <c r="BD232">
        <v>53.66</v>
      </c>
    </row>
    <row r="233" spans="15:56" x14ac:dyDescent="0.3">
      <c r="O233" t="s">
        <v>1411</v>
      </c>
      <c r="P233" s="32" t="s">
        <v>1243</v>
      </c>
      <c r="Q233" s="32">
        <v>224852</v>
      </c>
      <c r="R233" s="32">
        <v>224852</v>
      </c>
      <c r="S233" s="33">
        <v>100</v>
      </c>
      <c r="T233" s="32">
        <v>0</v>
      </c>
      <c r="U233" s="32">
        <v>0</v>
      </c>
      <c r="V233" t="s">
        <v>1409</v>
      </c>
      <c r="W233" t="str">
        <f t="shared" si="38"/>
        <v>pr_financing3</v>
      </c>
      <c r="X233">
        <f t="shared" si="38"/>
        <v>185297</v>
      </c>
      <c r="Y233">
        <f t="shared" si="38"/>
        <v>130352</v>
      </c>
      <c r="Z233" s="10">
        <f t="shared" si="38"/>
        <v>70.349999999999994</v>
      </c>
      <c r="AA233">
        <f t="shared" si="38"/>
        <v>54945</v>
      </c>
      <c r="AB233">
        <f t="shared" si="38"/>
        <v>29.65</v>
      </c>
      <c r="AD233" s="36" t="str">
        <f t="shared" si="42"/>
        <v>pr_financing3</v>
      </c>
      <c r="AE233" s="36">
        <f t="shared" si="42"/>
        <v>224852</v>
      </c>
      <c r="AF233" s="36">
        <f t="shared" si="42"/>
        <v>170040</v>
      </c>
      <c r="AG233" s="37">
        <f t="shared" si="42"/>
        <v>75.62</v>
      </c>
      <c r="AH233" s="36">
        <f t="shared" si="42"/>
        <v>54812</v>
      </c>
      <c r="AI233" s="36">
        <f t="shared" si="42"/>
        <v>24.38</v>
      </c>
      <c r="AK233" t="str">
        <f t="shared" si="41"/>
        <v>pr_financing3</v>
      </c>
      <c r="AL233">
        <f t="shared" si="41"/>
        <v>224852</v>
      </c>
      <c r="AM233">
        <f t="shared" si="41"/>
        <v>170040</v>
      </c>
      <c r="AN233" s="10">
        <f t="shared" si="41"/>
        <v>75.62</v>
      </c>
      <c r="AO233">
        <f t="shared" si="41"/>
        <v>54812</v>
      </c>
      <c r="AP233">
        <f t="shared" si="41"/>
        <v>24.38</v>
      </c>
      <c r="AR233" t="s">
        <v>1243</v>
      </c>
      <c r="AS233">
        <v>224852</v>
      </c>
      <c r="AT233">
        <v>170040</v>
      </c>
      <c r="AU233">
        <v>75.62</v>
      </c>
      <c r="AV233">
        <v>54812</v>
      </c>
      <c r="AW233">
        <v>24.38</v>
      </c>
      <c r="AY233" t="s">
        <v>1394</v>
      </c>
      <c r="AZ233">
        <v>224852</v>
      </c>
      <c r="BA233">
        <v>104206</v>
      </c>
      <c r="BB233">
        <v>46.34</v>
      </c>
      <c r="BC233">
        <v>120646</v>
      </c>
      <c r="BD233">
        <v>53.66</v>
      </c>
    </row>
    <row r="234" spans="15:56" x14ac:dyDescent="0.3">
      <c r="O234" t="s">
        <v>1411</v>
      </c>
      <c r="P234" s="32" t="s">
        <v>1245</v>
      </c>
      <c r="Q234" s="32">
        <v>224852</v>
      </c>
      <c r="R234" s="32">
        <v>224852</v>
      </c>
      <c r="S234" s="33">
        <v>100</v>
      </c>
      <c r="T234" s="32">
        <v>0</v>
      </c>
      <c r="U234" s="32">
        <v>0</v>
      </c>
      <c r="V234" t="s">
        <v>1409</v>
      </c>
      <c r="W234" t="str">
        <f t="shared" si="38"/>
        <v>pr_grant</v>
      </c>
      <c r="X234">
        <f t="shared" si="38"/>
        <v>185297</v>
      </c>
      <c r="Y234">
        <f t="shared" si="38"/>
        <v>167164</v>
      </c>
      <c r="Z234" s="10">
        <f t="shared" si="38"/>
        <v>90.21</v>
      </c>
      <c r="AA234">
        <f t="shared" si="38"/>
        <v>18133</v>
      </c>
      <c r="AB234">
        <f t="shared" si="38"/>
        <v>9.7859999999999996</v>
      </c>
      <c r="AD234" s="36" t="str">
        <f t="shared" ref="AD234:AI243" si="43">VLOOKUP($P234,$AR$4:$AW$257,AD$3,FALSE)</f>
        <v>pr_grant</v>
      </c>
      <c r="AE234" s="36">
        <f t="shared" si="43"/>
        <v>224852</v>
      </c>
      <c r="AF234" s="36">
        <f t="shared" si="43"/>
        <v>204607</v>
      </c>
      <c r="AG234" s="37">
        <f t="shared" si="43"/>
        <v>91</v>
      </c>
      <c r="AH234" s="36">
        <f t="shared" si="43"/>
        <v>20245</v>
      </c>
      <c r="AI234" s="36">
        <f t="shared" si="43"/>
        <v>9.0039999999999996</v>
      </c>
      <c r="AK234" t="str">
        <f t="shared" si="41"/>
        <v>pr_grant</v>
      </c>
      <c r="AL234">
        <f t="shared" si="41"/>
        <v>224852</v>
      </c>
      <c r="AM234">
        <f t="shared" si="41"/>
        <v>204607</v>
      </c>
      <c r="AN234" s="10">
        <f t="shared" si="41"/>
        <v>91</v>
      </c>
      <c r="AO234">
        <f t="shared" si="41"/>
        <v>20245</v>
      </c>
      <c r="AP234">
        <f t="shared" si="41"/>
        <v>9.0039999999999996</v>
      </c>
      <c r="AR234" t="s">
        <v>1245</v>
      </c>
      <c r="AS234">
        <v>224852</v>
      </c>
      <c r="AT234">
        <v>204607</v>
      </c>
      <c r="AU234">
        <v>91</v>
      </c>
      <c r="AV234">
        <v>20245</v>
      </c>
      <c r="AW234">
        <v>9.0039999999999996</v>
      </c>
      <c r="AY234" t="s">
        <v>1372</v>
      </c>
      <c r="AZ234">
        <v>224852</v>
      </c>
      <c r="BA234">
        <v>223404</v>
      </c>
      <c r="BB234">
        <v>99.36</v>
      </c>
      <c r="BC234">
        <v>1448</v>
      </c>
      <c r="BD234">
        <v>0.64400000000000002</v>
      </c>
    </row>
    <row r="235" spans="15:56" x14ac:dyDescent="0.3">
      <c r="O235" t="s">
        <v>1411</v>
      </c>
      <c r="P235" s="32" t="s">
        <v>184</v>
      </c>
      <c r="Q235" s="32">
        <v>224852</v>
      </c>
      <c r="R235" s="32">
        <v>224852</v>
      </c>
      <c r="S235" s="33">
        <v>100</v>
      </c>
      <c r="T235" s="32">
        <v>0</v>
      </c>
      <c r="U235" s="32">
        <v>0</v>
      </c>
      <c r="W235" t="str">
        <f t="shared" si="38"/>
        <v>pr_disbursed</v>
      </c>
      <c r="X235">
        <f t="shared" si="38"/>
        <v>185297</v>
      </c>
      <c r="Y235">
        <f t="shared" si="38"/>
        <v>31002</v>
      </c>
      <c r="Z235" s="10">
        <f t="shared" si="38"/>
        <v>16.73</v>
      </c>
      <c r="AA235">
        <f t="shared" si="38"/>
        <v>154295</v>
      </c>
      <c r="AB235">
        <f t="shared" si="38"/>
        <v>83.27</v>
      </c>
      <c r="AD235" s="36" t="str">
        <f t="shared" si="43"/>
        <v>pr_disbursed</v>
      </c>
      <c r="AE235" s="36">
        <f t="shared" si="43"/>
        <v>224852</v>
      </c>
      <c r="AF235" s="36">
        <f t="shared" si="43"/>
        <v>56887</v>
      </c>
      <c r="AG235" s="37">
        <f t="shared" si="43"/>
        <v>25.3</v>
      </c>
      <c r="AH235" s="36">
        <f t="shared" si="43"/>
        <v>167965</v>
      </c>
      <c r="AI235" s="36">
        <f t="shared" si="43"/>
        <v>74.7</v>
      </c>
      <c r="AK235" t="str">
        <f t="shared" si="41"/>
        <v>pr_disbursed</v>
      </c>
      <c r="AL235">
        <f t="shared" si="41"/>
        <v>224852</v>
      </c>
      <c r="AM235">
        <f t="shared" si="41"/>
        <v>56887</v>
      </c>
      <c r="AN235" s="10">
        <f t="shared" si="41"/>
        <v>25.3</v>
      </c>
      <c r="AO235">
        <f t="shared" si="41"/>
        <v>167965</v>
      </c>
      <c r="AP235">
        <f t="shared" si="41"/>
        <v>74.7</v>
      </c>
      <c r="AR235" t="s">
        <v>184</v>
      </c>
      <c r="AS235">
        <v>224852</v>
      </c>
      <c r="AT235">
        <v>56887</v>
      </c>
      <c r="AU235">
        <v>25.3</v>
      </c>
      <c r="AV235">
        <v>167965</v>
      </c>
      <c r="AW235">
        <v>74.7</v>
      </c>
      <c r="AY235" t="s">
        <v>1395</v>
      </c>
      <c r="AZ235">
        <v>224852</v>
      </c>
      <c r="BA235">
        <v>224852</v>
      </c>
      <c r="BB235">
        <v>100</v>
      </c>
      <c r="BC235">
        <v>0</v>
      </c>
      <c r="BD235">
        <v>0</v>
      </c>
    </row>
    <row r="236" spans="15:56" x14ac:dyDescent="0.3">
      <c r="O236" t="s">
        <v>1411</v>
      </c>
      <c r="P236" s="32" t="s">
        <v>1248</v>
      </c>
      <c r="Q236" s="32">
        <v>224852</v>
      </c>
      <c r="R236" s="32">
        <v>224852</v>
      </c>
      <c r="S236" s="33">
        <v>100</v>
      </c>
      <c r="T236" s="32">
        <v>0</v>
      </c>
      <c r="U236" s="32">
        <v>0</v>
      </c>
      <c r="W236" t="str">
        <f t="shared" si="38"/>
        <v>pr_principal</v>
      </c>
      <c r="X236">
        <f t="shared" si="38"/>
        <v>185297</v>
      </c>
      <c r="Y236">
        <f t="shared" si="38"/>
        <v>31002</v>
      </c>
      <c r="Z236" s="10">
        <f t="shared" si="38"/>
        <v>16.73</v>
      </c>
      <c r="AA236">
        <f t="shared" si="38"/>
        <v>154295</v>
      </c>
      <c r="AB236">
        <f t="shared" si="38"/>
        <v>83.27</v>
      </c>
      <c r="AD236" s="36" t="str">
        <f t="shared" si="43"/>
        <v>pr_principal</v>
      </c>
      <c r="AE236" s="36">
        <f t="shared" si="43"/>
        <v>224852</v>
      </c>
      <c r="AF236" s="36">
        <f t="shared" si="43"/>
        <v>56887</v>
      </c>
      <c r="AG236" s="37">
        <f t="shared" si="43"/>
        <v>25.3</v>
      </c>
      <c r="AH236" s="36">
        <f t="shared" si="43"/>
        <v>167965</v>
      </c>
      <c r="AI236" s="36">
        <f t="shared" si="43"/>
        <v>74.7</v>
      </c>
      <c r="AK236" t="str">
        <f t="shared" si="41"/>
        <v>pr_principal</v>
      </c>
      <c r="AL236">
        <f t="shared" si="41"/>
        <v>224852</v>
      </c>
      <c r="AM236">
        <f t="shared" si="41"/>
        <v>56887</v>
      </c>
      <c r="AN236" s="10">
        <f t="shared" si="41"/>
        <v>25.3</v>
      </c>
      <c r="AO236">
        <f t="shared" si="41"/>
        <v>167965</v>
      </c>
      <c r="AP236">
        <f t="shared" si="41"/>
        <v>74.7</v>
      </c>
      <c r="AR236" t="s">
        <v>1248</v>
      </c>
      <c r="AS236">
        <v>224852</v>
      </c>
      <c r="AT236">
        <v>56887</v>
      </c>
      <c r="AU236">
        <v>25.3</v>
      </c>
      <c r="AV236">
        <v>167965</v>
      </c>
      <c r="AW236">
        <v>74.7</v>
      </c>
      <c r="AY236" t="s">
        <v>1182</v>
      </c>
      <c r="AZ236">
        <v>224852</v>
      </c>
      <c r="BA236">
        <v>224852</v>
      </c>
      <c r="BB236">
        <v>100</v>
      </c>
      <c r="BC236">
        <v>0</v>
      </c>
      <c r="BD236">
        <v>0</v>
      </c>
    </row>
    <row r="237" spans="15:56" x14ac:dyDescent="0.3">
      <c r="P237" t="s">
        <v>232</v>
      </c>
      <c r="Q237">
        <v>224852</v>
      </c>
      <c r="R237" s="14">
        <v>87876</v>
      </c>
      <c r="S237" s="24">
        <v>39.08</v>
      </c>
      <c r="T237">
        <v>136976</v>
      </c>
      <c r="U237">
        <v>60.92</v>
      </c>
      <c r="W237" t="str">
        <f t="shared" si="38"/>
        <v>ca_contract_valuec</v>
      </c>
      <c r="X237">
        <f t="shared" si="38"/>
        <v>185297</v>
      </c>
      <c r="Y237">
        <f t="shared" si="38"/>
        <v>70817</v>
      </c>
      <c r="Z237" s="10">
        <f t="shared" si="38"/>
        <v>38.22</v>
      </c>
      <c r="AA237">
        <f t="shared" si="38"/>
        <v>114480</v>
      </c>
      <c r="AB237">
        <f t="shared" si="38"/>
        <v>61.78</v>
      </c>
      <c r="AD237" t="str">
        <f t="shared" si="43"/>
        <v>ca_contract_valuec</v>
      </c>
      <c r="AE237">
        <f t="shared" si="43"/>
        <v>224852</v>
      </c>
      <c r="AF237">
        <f t="shared" si="43"/>
        <v>87876</v>
      </c>
      <c r="AG237" s="10">
        <f t="shared" si="43"/>
        <v>39.08</v>
      </c>
      <c r="AH237">
        <f t="shared" si="43"/>
        <v>136976</v>
      </c>
      <c r="AI237">
        <f t="shared" si="43"/>
        <v>60.92</v>
      </c>
      <c r="AK237" t="str">
        <f t="shared" si="41"/>
        <v>ca_contract_valuec</v>
      </c>
      <c r="AL237">
        <f t="shared" si="41"/>
        <v>224852</v>
      </c>
      <c r="AM237">
        <f t="shared" si="41"/>
        <v>87876</v>
      </c>
      <c r="AN237" s="10">
        <f t="shared" si="41"/>
        <v>39.08</v>
      </c>
      <c r="AO237">
        <f t="shared" si="41"/>
        <v>136976</v>
      </c>
      <c r="AP237">
        <f t="shared" si="41"/>
        <v>60.92</v>
      </c>
      <c r="AR237" t="s">
        <v>232</v>
      </c>
      <c r="AS237">
        <v>224852</v>
      </c>
      <c r="AT237">
        <v>87876</v>
      </c>
      <c r="AU237">
        <v>39.08</v>
      </c>
      <c r="AV237">
        <v>136976</v>
      </c>
      <c r="AW237">
        <v>60.92</v>
      </c>
      <c r="AY237" t="s">
        <v>1388</v>
      </c>
      <c r="AZ237">
        <v>224852</v>
      </c>
      <c r="BA237">
        <v>224852</v>
      </c>
      <c r="BB237">
        <v>100</v>
      </c>
      <c r="BC237">
        <v>0</v>
      </c>
      <c r="BD237">
        <v>0</v>
      </c>
    </row>
    <row r="238" spans="15:56" x14ac:dyDescent="0.3">
      <c r="P238" t="s">
        <v>1252</v>
      </c>
      <c r="Q238">
        <v>224852</v>
      </c>
      <c r="R238" s="14">
        <v>49874</v>
      </c>
      <c r="S238" s="24">
        <v>22.18</v>
      </c>
      <c r="T238">
        <v>174978</v>
      </c>
      <c r="U238">
        <v>77.819999999999993</v>
      </c>
      <c r="W238" t="str">
        <f t="shared" si="38"/>
        <v>procedure_type</v>
      </c>
      <c r="X238">
        <f t="shared" si="38"/>
        <v>185297</v>
      </c>
      <c r="Y238">
        <f t="shared" si="38"/>
        <v>35023</v>
      </c>
      <c r="Z238" s="10">
        <f t="shared" si="38"/>
        <v>18.899999999999999</v>
      </c>
      <c r="AA238">
        <f t="shared" si="38"/>
        <v>150274</v>
      </c>
      <c r="AB238">
        <f t="shared" si="38"/>
        <v>81.099999999999994</v>
      </c>
      <c r="AD238" t="str">
        <f t="shared" si="43"/>
        <v>procedure_type</v>
      </c>
      <c r="AE238">
        <f t="shared" si="43"/>
        <v>224852</v>
      </c>
      <c r="AF238">
        <f t="shared" si="43"/>
        <v>49874</v>
      </c>
      <c r="AG238" s="10">
        <f t="shared" si="43"/>
        <v>22.18</v>
      </c>
      <c r="AH238">
        <f t="shared" si="43"/>
        <v>174978</v>
      </c>
      <c r="AI238">
        <f t="shared" si="43"/>
        <v>77.819999999999993</v>
      </c>
      <c r="AK238" t="str">
        <f t="shared" si="41"/>
        <v>procedure_type</v>
      </c>
      <c r="AL238">
        <f t="shared" si="41"/>
        <v>224852</v>
      </c>
      <c r="AM238">
        <f t="shared" si="41"/>
        <v>49874</v>
      </c>
      <c r="AN238" s="10">
        <f t="shared" si="41"/>
        <v>22.18</v>
      </c>
      <c r="AO238">
        <f t="shared" si="41"/>
        <v>174978</v>
      </c>
      <c r="AP238">
        <f t="shared" si="41"/>
        <v>77.819999999999993</v>
      </c>
      <c r="AR238" t="s">
        <v>1252</v>
      </c>
      <c r="AS238">
        <v>224852</v>
      </c>
      <c r="AT238">
        <v>49874</v>
      </c>
      <c r="AU238">
        <v>22.18</v>
      </c>
      <c r="AV238">
        <v>174978</v>
      </c>
      <c r="AW238">
        <v>77.819999999999993</v>
      </c>
      <c r="AY238" t="s">
        <v>1208</v>
      </c>
      <c r="AZ238">
        <v>224852</v>
      </c>
      <c r="BA238">
        <v>224852</v>
      </c>
      <c r="BB238">
        <v>100</v>
      </c>
      <c r="BC238">
        <v>0</v>
      </c>
      <c r="BD238">
        <v>0</v>
      </c>
    </row>
    <row r="239" spans="15:56" x14ac:dyDescent="0.3">
      <c r="P239" t="s">
        <v>27</v>
      </c>
      <c r="Q239">
        <v>224852</v>
      </c>
      <c r="R239" s="14">
        <v>2</v>
      </c>
      <c r="S239" s="29">
        <v>8.8999999999999995E-4</v>
      </c>
      <c r="T239">
        <v>224850</v>
      </c>
      <c r="U239">
        <v>100</v>
      </c>
      <c r="W239" t="str">
        <f t="shared" si="38"/>
        <v>ca_procedure</v>
      </c>
      <c r="X239">
        <f t="shared" si="38"/>
        <v>185297</v>
      </c>
      <c r="Y239">
        <f t="shared" si="38"/>
        <v>14</v>
      </c>
      <c r="Z239" s="10">
        <f t="shared" si="38"/>
        <v>7.6E-3</v>
      </c>
      <c r="AA239">
        <f t="shared" si="38"/>
        <v>185283</v>
      </c>
      <c r="AB239">
        <f t="shared" si="38"/>
        <v>99.99</v>
      </c>
      <c r="AD239" t="str">
        <f t="shared" si="43"/>
        <v>ca_procedure</v>
      </c>
      <c r="AE239">
        <f t="shared" si="43"/>
        <v>224852</v>
      </c>
      <c r="AF239">
        <f t="shared" si="43"/>
        <v>2</v>
      </c>
      <c r="AG239" s="10">
        <f t="shared" si="43"/>
        <v>8.8999999999999995E-4</v>
      </c>
      <c r="AH239">
        <f t="shared" si="43"/>
        <v>224850</v>
      </c>
      <c r="AI239">
        <f t="shared" si="43"/>
        <v>100</v>
      </c>
      <c r="AK239" t="str">
        <f t="shared" si="41"/>
        <v>ca_procedure</v>
      </c>
      <c r="AL239">
        <f t="shared" si="41"/>
        <v>224852</v>
      </c>
      <c r="AM239">
        <f t="shared" si="41"/>
        <v>2</v>
      </c>
      <c r="AN239" s="10">
        <f t="shared" si="41"/>
        <v>8.8999999999999995E-4</v>
      </c>
      <c r="AO239">
        <f t="shared" si="41"/>
        <v>224850</v>
      </c>
      <c r="AP239">
        <f t="shared" si="41"/>
        <v>100</v>
      </c>
      <c r="AR239" t="s">
        <v>27</v>
      </c>
      <c r="AS239">
        <v>224852</v>
      </c>
      <c r="AT239">
        <v>2</v>
      </c>
      <c r="AU239" s="16">
        <v>8.8999999999999995E-4</v>
      </c>
      <c r="AV239">
        <v>224850</v>
      </c>
      <c r="AW239">
        <v>100</v>
      </c>
      <c r="AY239" t="s">
        <v>232</v>
      </c>
      <c r="AZ239">
        <v>224852</v>
      </c>
      <c r="BA239">
        <v>87876</v>
      </c>
      <c r="BB239">
        <v>39.08</v>
      </c>
      <c r="BC239">
        <v>136976</v>
      </c>
      <c r="BD239">
        <v>60.92</v>
      </c>
    </row>
    <row r="240" spans="15:56" x14ac:dyDescent="0.3">
      <c r="P240" t="s">
        <v>74</v>
      </c>
      <c r="Q240">
        <v>224852</v>
      </c>
      <c r="R240" s="14">
        <v>50266</v>
      </c>
      <c r="S240" s="24">
        <v>22.36</v>
      </c>
      <c r="T240">
        <v>174586</v>
      </c>
      <c r="U240">
        <v>77.64</v>
      </c>
      <c r="W240" t="str">
        <f t="shared" si="38"/>
        <v>corr_proc</v>
      </c>
      <c r="X240">
        <f t="shared" si="38"/>
        <v>185297</v>
      </c>
      <c r="Y240">
        <f t="shared" si="38"/>
        <v>35365</v>
      </c>
      <c r="Z240" s="10">
        <f t="shared" si="38"/>
        <v>19.09</v>
      </c>
      <c r="AA240">
        <f t="shared" si="38"/>
        <v>149932</v>
      </c>
      <c r="AB240">
        <f t="shared" si="38"/>
        <v>80.91</v>
      </c>
      <c r="AD240" t="str">
        <f t="shared" si="43"/>
        <v>corr_proc</v>
      </c>
      <c r="AE240">
        <f t="shared" si="43"/>
        <v>224852</v>
      </c>
      <c r="AF240">
        <f t="shared" si="43"/>
        <v>50266</v>
      </c>
      <c r="AG240" s="10">
        <f t="shared" si="43"/>
        <v>22.36</v>
      </c>
      <c r="AH240">
        <f t="shared" si="43"/>
        <v>174586</v>
      </c>
      <c r="AI240">
        <f t="shared" si="43"/>
        <v>77.64</v>
      </c>
      <c r="AK240" t="str">
        <f t="shared" si="41"/>
        <v>corr_proc</v>
      </c>
      <c r="AL240">
        <f t="shared" si="41"/>
        <v>224852</v>
      </c>
      <c r="AM240">
        <f t="shared" si="41"/>
        <v>50266</v>
      </c>
      <c r="AN240" s="10">
        <f t="shared" si="41"/>
        <v>22.36</v>
      </c>
      <c r="AO240">
        <f t="shared" si="41"/>
        <v>174586</v>
      </c>
      <c r="AP240">
        <f t="shared" si="41"/>
        <v>77.64</v>
      </c>
      <c r="AR240" t="s">
        <v>74</v>
      </c>
      <c r="AS240">
        <v>224852</v>
      </c>
      <c r="AT240">
        <v>50266</v>
      </c>
      <c r="AU240">
        <v>22.36</v>
      </c>
      <c r="AV240">
        <v>174586</v>
      </c>
      <c r="AW240">
        <v>77.64</v>
      </c>
      <c r="AY240" t="s">
        <v>1252</v>
      </c>
      <c r="AZ240">
        <v>224852</v>
      </c>
      <c r="BA240">
        <v>49874</v>
      </c>
      <c r="BB240">
        <v>22.18</v>
      </c>
      <c r="BC240">
        <v>174978</v>
      </c>
      <c r="BD240">
        <v>77.819999999999993</v>
      </c>
    </row>
    <row r="241" spans="15:56" x14ac:dyDescent="0.3">
      <c r="P241" t="s">
        <v>1255</v>
      </c>
      <c r="Q241">
        <v>224852</v>
      </c>
      <c r="R241" s="14">
        <v>50266</v>
      </c>
      <c r="S241" s="24">
        <v>22.36</v>
      </c>
      <c r="T241">
        <v>174586</v>
      </c>
      <c r="U241">
        <v>77.64</v>
      </c>
      <c r="W241" t="str">
        <f t="shared" si="38"/>
        <v>corr_proc3</v>
      </c>
      <c r="X241">
        <f t="shared" si="38"/>
        <v>185297</v>
      </c>
      <c r="Y241">
        <f t="shared" si="38"/>
        <v>35365</v>
      </c>
      <c r="Z241" s="10">
        <f t="shared" si="38"/>
        <v>19.09</v>
      </c>
      <c r="AA241">
        <f t="shared" si="38"/>
        <v>149932</v>
      </c>
      <c r="AB241">
        <f t="shared" si="38"/>
        <v>80.91</v>
      </c>
      <c r="AD241" t="str">
        <f t="shared" si="43"/>
        <v>corr_proc3</v>
      </c>
      <c r="AE241">
        <f t="shared" si="43"/>
        <v>224852</v>
      </c>
      <c r="AF241">
        <f t="shared" si="43"/>
        <v>50266</v>
      </c>
      <c r="AG241" s="10">
        <f t="shared" si="43"/>
        <v>22.36</v>
      </c>
      <c r="AH241">
        <f t="shared" si="43"/>
        <v>174586</v>
      </c>
      <c r="AI241">
        <f t="shared" si="43"/>
        <v>77.64</v>
      </c>
      <c r="AK241" t="str">
        <f t="shared" si="41"/>
        <v>corr_proc3</v>
      </c>
      <c r="AL241">
        <f t="shared" si="41"/>
        <v>224852</v>
      </c>
      <c r="AM241">
        <f t="shared" si="41"/>
        <v>50266</v>
      </c>
      <c r="AN241" s="10">
        <f t="shared" si="41"/>
        <v>22.36</v>
      </c>
      <c r="AO241">
        <f t="shared" si="41"/>
        <v>174586</v>
      </c>
      <c r="AP241">
        <f t="shared" si="41"/>
        <v>77.64</v>
      </c>
      <c r="AR241" t="s">
        <v>1255</v>
      </c>
      <c r="AS241">
        <v>224852</v>
      </c>
      <c r="AT241">
        <v>50266</v>
      </c>
      <c r="AU241">
        <v>22.36</v>
      </c>
      <c r="AV241">
        <v>174586</v>
      </c>
      <c r="AW241">
        <v>77.64</v>
      </c>
      <c r="AY241" t="s">
        <v>27</v>
      </c>
      <c r="AZ241">
        <v>224852</v>
      </c>
      <c r="BA241">
        <v>2</v>
      </c>
      <c r="BB241" s="16">
        <v>8.8999999999999995E-4</v>
      </c>
      <c r="BC241">
        <v>224850</v>
      </c>
      <c r="BD241">
        <v>100</v>
      </c>
    </row>
    <row r="242" spans="15:56" x14ac:dyDescent="0.3">
      <c r="P242" t="s">
        <v>1257</v>
      </c>
      <c r="Q242">
        <v>224852</v>
      </c>
      <c r="R242" s="14">
        <v>50266</v>
      </c>
      <c r="S242" s="24">
        <v>22.36</v>
      </c>
      <c r="T242">
        <v>174586</v>
      </c>
      <c r="U242">
        <v>77.64</v>
      </c>
      <c r="W242" t="str">
        <f t="shared" si="38"/>
        <v>corr_proc31</v>
      </c>
      <c r="X242">
        <f t="shared" si="38"/>
        <v>185297</v>
      </c>
      <c r="Y242">
        <f t="shared" si="38"/>
        <v>35365</v>
      </c>
      <c r="Z242" s="10">
        <f t="shared" si="38"/>
        <v>19.09</v>
      </c>
      <c r="AA242">
        <f t="shared" si="38"/>
        <v>149932</v>
      </c>
      <c r="AB242">
        <f t="shared" si="38"/>
        <v>80.91</v>
      </c>
      <c r="AD242" t="str">
        <f t="shared" si="43"/>
        <v>corr_proc31</v>
      </c>
      <c r="AE242">
        <f t="shared" si="43"/>
        <v>224852</v>
      </c>
      <c r="AF242">
        <f t="shared" si="43"/>
        <v>50266</v>
      </c>
      <c r="AG242" s="10">
        <f t="shared" si="43"/>
        <v>22.36</v>
      </c>
      <c r="AH242">
        <f t="shared" si="43"/>
        <v>174586</v>
      </c>
      <c r="AI242">
        <f t="shared" si="43"/>
        <v>77.64</v>
      </c>
      <c r="AK242" t="str">
        <f t="shared" si="41"/>
        <v>corr_proc31</v>
      </c>
      <c r="AL242">
        <f t="shared" si="41"/>
        <v>224852</v>
      </c>
      <c r="AM242">
        <f t="shared" si="41"/>
        <v>50266</v>
      </c>
      <c r="AN242" s="10">
        <f t="shared" si="41"/>
        <v>22.36</v>
      </c>
      <c r="AO242">
        <f t="shared" si="41"/>
        <v>174586</v>
      </c>
      <c r="AP242">
        <f t="shared" si="41"/>
        <v>77.64</v>
      </c>
      <c r="AR242" t="s">
        <v>1257</v>
      </c>
      <c r="AS242">
        <v>224852</v>
      </c>
      <c r="AT242">
        <v>50266</v>
      </c>
      <c r="AU242">
        <v>22.36</v>
      </c>
      <c r="AV242">
        <v>174586</v>
      </c>
      <c r="AW242">
        <v>77.64</v>
      </c>
      <c r="AY242" t="s">
        <v>74</v>
      </c>
      <c r="AZ242">
        <v>224852</v>
      </c>
      <c r="BA242">
        <v>50266</v>
      </c>
      <c r="BB242">
        <v>22.36</v>
      </c>
      <c r="BC242">
        <v>174586</v>
      </c>
      <c r="BD242">
        <v>77.64</v>
      </c>
    </row>
    <row r="243" spans="15:56" x14ac:dyDescent="0.3">
      <c r="P243" t="s">
        <v>1259</v>
      </c>
      <c r="Q243">
        <v>224852</v>
      </c>
      <c r="R243" s="14">
        <v>50266</v>
      </c>
      <c r="S243" s="24">
        <v>22.36</v>
      </c>
      <c r="T243">
        <v>174586</v>
      </c>
      <c r="U243">
        <v>77.64</v>
      </c>
      <c r="W243" t="str">
        <f t="shared" si="38"/>
        <v>corr_proc32</v>
      </c>
      <c r="X243">
        <f t="shared" si="38"/>
        <v>185297</v>
      </c>
      <c r="Y243">
        <f t="shared" si="38"/>
        <v>35365</v>
      </c>
      <c r="Z243" s="10">
        <f t="shared" si="38"/>
        <v>19.09</v>
      </c>
      <c r="AA243">
        <f t="shared" si="38"/>
        <v>149932</v>
      </c>
      <c r="AB243">
        <f t="shared" si="38"/>
        <v>80.91</v>
      </c>
      <c r="AD243" t="str">
        <f t="shared" si="43"/>
        <v>corr_proc32</v>
      </c>
      <c r="AE243">
        <f t="shared" si="43"/>
        <v>224852</v>
      </c>
      <c r="AF243">
        <f t="shared" si="43"/>
        <v>50266</v>
      </c>
      <c r="AG243" s="10">
        <f t="shared" si="43"/>
        <v>22.36</v>
      </c>
      <c r="AH243">
        <f t="shared" si="43"/>
        <v>174586</v>
      </c>
      <c r="AI243">
        <f t="shared" si="43"/>
        <v>77.64</v>
      </c>
      <c r="AK243" t="str">
        <f t="shared" si="41"/>
        <v>corr_proc32</v>
      </c>
      <c r="AL243">
        <f t="shared" si="41"/>
        <v>224852</v>
      </c>
      <c r="AM243">
        <f t="shared" si="41"/>
        <v>50266</v>
      </c>
      <c r="AN243" s="10">
        <f t="shared" si="41"/>
        <v>22.36</v>
      </c>
      <c r="AO243">
        <f t="shared" si="41"/>
        <v>174586</v>
      </c>
      <c r="AP243">
        <f t="shared" si="41"/>
        <v>77.64</v>
      </c>
      <c r="AR243" t="s">
        <v>1259</v>
      </c>
      <c r="AS243">
        <v>224852</v>
      </c>
      <c r="AT243">
        <v>50266</v>
      </c>
      <c r="AU243">
        <v>22.36</v>
      </c>
      <c r="AV243">
        <v>174586</v>
      </c>
      <c r="AW243">
        <v>77.64</v>
      </c>
      <c r="AY243" t="s">
        <v>1255</v>
      </c>
      <c r="AZ243">
        <v>224852</v>
      </c>
      <c r="BA243">
        <v>50266</v>
      </c>
      <c r="BB243">
        <v>22.36</v>
      </c>
      <c r="BC243">
        <v>174586</v>
      </c>
      <c r="BD243">
        <v>77.64</v>
      </c>
    </row>
    <row r="244" spans="15:56" x14ac:dyDescent="0.3">
      <c r="P244" t="s">
        <v>1261</v>
      </c>
      <c r="Q244">
        <v>224852</v>
      </c>
      <c r="R244" s="14">
        <v>50266</v>
      </c>
      <c r="S244" s="24">
        <v>22.36</v>
      </c>
      <c r="T244">
        <v>174586</v>
      </c>
      <c r="U244">
        <v>77.64</v>
      </c>
      <c r="W244" t="str">
        <f t="shared" si="38"/>
        <v>corr_proc33</v>
      </c>
      <c r="X244">
        <f t="shared" si="38"/>
        <v>185297</v>
      </c>
      <c r="Y244">
        <f t="shared" si="38"/>
        <v>35365</v>
      </c>
      <c r="Z244" s="10">
        <f t="shared" ref="X244:AB255" si="44">VLOOKUP($P244,$E$4:$J$199,Z$3,FALSE)</f>
        <v>19.09</v>
      </c>
      <c r="AA244">
        <f t="shared" si="44"/>
        <v>149932</v>
      </c>
      <c r="AB244">
        <f t="shared" si="44"/>
        <v>80.91</v>
      </c>
      <c r="AD244" t="str">
        <f t="shared" ref="AD244:AI255" si="45">VLOOKUP($P244,$AR$4:$AW$257,AD$3,FALSE)</f>
        <v>corr_proc33</v>
      </c>
      <c r="AE244">
        <f t="shared" si="45"/>
        <v>224852</v>
      </c>
      <c r="AF244">
        <f t="shared" si="45"/>
        <v>50266</v>
      </c>
      <c r="AG244" s="10">
        <f t="shared" si="45"/>
        <v>22.36</v>
      </c>
      <c r="AH244">
        <f t="shared" si="45"/>
        <v>174586</v>
      </c>
      <c r="AI244">
        <f t="shared" si="45"/>
        <v>77.64</v>
      </c>
      <c r="AK244" t="str">
        <f t="shared" si="41"/>
        <v>corr_proc33</v>
      </c>
      <c r="AL244">
        <f t="shared" si="41"/>
        <v>224852</v>
      </c>
      <c r="AM244">
        <f t="shared" si="41"/>
        <v>50266</v>
      </c>
      <c r="AN244" s="10">
        <f t="shared" si="41"/>
        <v>22.36</v>
      </c>
      <c r="AO244">
        <f t="shared" si="41"/>
        <v>174586</v>
      </c>
      <c r="AP244">
        <f t="shared" si="41"/>
        <v>77.64</v>
      </c>
      <c r="AR244" t="s">
        <v>1261</v>
      </c>
      <c r="AS244">
        <v>224852</v>
      </c>
      <c r="AT244">
        <v>50266</v>
      </c>
      <c r="AU244">
        <v>22.36</v>
      </c>
      <c r="AV244">
        <v>174586</v>
      </c>
      <c r="AW244">
        <v>77.64</v>
      </c>
      <c r="AY244" t="s">
        <v>1257</v>
      </c>
      <c r="AZ244">
        <v>224852</v>
      </c>
      <c r="BA244">
        <v>50266</v>
      </c>
      <c r="BB244">
        <v>22.36</v>
      </c>
      <c r="BC244">
        <v>174586</v>
      </c>
      <c r="BD244">
        <v>77.64</v>
      </c>
    </row>
    <row r="245" spans="15:56" x14ac:dyDescent="0.3">
      <c r="P245" t="s">
        <v>78</v>
      </c>
      <c r="Q245">
        <v>224852</v>
      </c>
      <c r="R245" s="14">
        <v>59184</v>
      </c>
      <c r="S245" s="24">
        <v>26.32</v>
      </c>
      <c r="T245">
        <v>165668</v>
      </c>
      <c r="U245">
        <v>73.680000000000007</v>
      </c>
      <c r="W245" t="str">
        <f t="shared" ref="W245:AB255" si="46">VLOOKUP($P245,$E$4:$J$199,W$3,FALSE)</f>
        <v>fsuppl</v>
      </c>
      <c r="X245">
        <f t="shared" si="46"/>
        <v>185297</v>
      </c>
      <c r="Y245">
        <f t="shared" si="46"/>
        <v>42764</v>
      </c>
      <c r="Z245" s="10">
        <f t="shared" si="46"/>
        <v>23.08</v>
      </c>
      <c r="AA245">
        <f t="shared" si="46"/>
        <v>142533</v>
      </c>
      <c r="AB245">
        <f t="shared" si="46"/>
        <v>76.92</v>
      </c>
      <c r="AD245" t="str">
        <f t="shared" si="45"/>
        <v>fsuppl</v>
      </c>
      <c r="AE245">
        <f t="shared" si="45"/>
        <v>224852</v>
      </c>
      <c r="AF245">
        <f t="shared" si="45"/>
        <v>59184</v>
      </c>
      <c r="AG245" s="10">
        <f t="shared" si="45"/>
        <v>26.32</v>
      </c>
      <c r="AH245">
        <f t="shared" si="45"/>
        <v>165668</v>
      </c>
      <c r="AI245">
        <f t="shared" si="45"/>
        <v>73.680000000000007</v>
      </c>
      <c r="AK245" t="str">
        <f t="shared" si="41"/>
        <v>fsuppl</v>
      </c>
      <c r="AL245">
        <f t="shared" si="41"/>
        <v>224852</v>
      </c>
      <c r="AM245">
        <f t="shared" si="41"/>
        <v>59184</v>
      </c>
      <c r="AN245" s="10">
        <f t="shared" si="41"/>
        <v>26.32</v>
      </c>
      <c r="AO245">
        <f t="shared" si="41"/>
        <v>165668</v>
      </c>
      <c r="AP245">
        <f t="shared" si="41"/>
        <v>73.680000000000007</v>
      </c>
      <c r="AR245" t="s">
        <v>78</v>
      </c>
      <c r="AS245">
        <v>224852</v>
      </c>
      <c r="AT245">
        <v>59184</v>
      </c>
      <c r="AU245">
        <v>26.32</v>
      </c>
      <c r="AV245">
        <v>165668</v>
      </c>
      <c r="AW245">
        <v>73.680000000000007</v>
      </c>
      <c r="AY245" t="s">
        <v>1259</v>
      </c>
      <c r="AZ245">
        <v>224852</v>
      </c>
      <c r="BA245">
        <v>50266</v>
      </c>
      <c r="BB245">
        <v>22.36</v>
      </c>
      <c r="BC245">
        <v>174586</v>
      </c>
      <c r="BD245">
        <v>77.64</v>
      </c>
    </row>
    <row r="246" spans="15:56" x14ac:dyDescent="0.3">
      <c r="P246" t="s">
        <v>117</v>
      </c>
      <c r="Q246">
        <v>224852</v>
      </c>
      <c r="R246" s="14">
        <v>141385</v>
      </c>
      <c r="S246" s="24">
        <v>62.88</v>
      </c>
      <c r="T246">
        <v>83467</v>
      </c>
      <c r="U246">
        <v>37.119999999999997</v>
      </c>
      <c r="W246" t="e">
        <f t="shared" si="46"/>
        <v>#N/A</v>
      </c>
      <c r="X246" t="e">
        <f t="shared" si="46"/>
        <v>#N/A</v>
      </c>
      <c r="Y246" t="e">
        <f t="shared" si="46"/>
        <v>#N/A</v>
      </c>
      <c r="Z246" s="10" t="e">
        <f t="shared" si="46"/>
        <v>#N/A</v>
      </c>
      <c r="AA246" t="e">
        <f t="shared" si="46"/>
        <v>#N/A</v>
      </c>
      <c r="AB246" t="e">
        <f t="shared" si="46"/>
        <v>#N/A</v>
      </c>
      <c r="AD246" t="str">
        <f t="shared" si="45"/>
        <v>supplier_ctr</v>
      </c>
      <c r="AE246">
        <f t="shared" si="45"/>
        <v>224852</v>
      </c>
      <c r="AF246">
        <f t="shared" si="45"/>
        <v>141385</v>
      </c>
      <c r="AG246" s="10">
        <f t="shared" si="45"/>
        <v>62.88</v>
      </c>
      <c r="AH246">
        <f t="shared" si="45"/>
        <v>83467</v>
      </c>
      <c r="AI246">
        <f t="shared" si="45"/>
        <v>37.119999999999997</v>
      </c>
      <c r="AK246" t="str">
        <f t="shared" si="41"/>
        <v>supplier_ctr</v>
      </c>
      <c r="AL246">
        <f t="shared" si="41"/>
        <v>224852</v>
      </c>
      <c r="AM246">
        <f t="shared" si="41"/>
        <v>141385</v>
      </c>
      <c r="AN246" s="10">
        <f t="shared" si="41"/>
        <v>62.88</v>
      </c>
      <c r="AO246">
        <f t="shared" si="41"/>
        <v>83467</v>
      </c>
      <c r="AP246">
        <f t="shared" si="41"/>
        <v>37.119999999999997</v>
      </c>
      <c r="AR246" t="s">
        <v>117</v>
      </c>
      <c r="AS246">
        <v>224852</v>
      </c>
      <c r="AT246">
        <v>141385</v>
      </c>
      <c r="AU246">
        <v>62.88</v>
      </c>
      <c r="AV246">
        <v>83467</v>
      </c>
      <c r="AW246">
        <v>37.119999999999997</v>
      </c>
      <c r="AY246" t="s">
        <v>1261</v>
      </c>
      <c r="AZ246">
        <v>224852</v>
      </c>
      <c r="BA246">
        <v>50266</v>
      </c>
      <c r="BB246">
        <v>22.36</v>
      </c>
      <c r="BC246">
        <v>174586</v>
      </c>
      <c r="BD246">
        <v>77.64</v>
      </c>
    </row>
    <row r="247" spans="15:56" x14ac:dyDescent="0.3">
      <c r="P247" t="s">
        <v>1296</v>
      </c>
      <c r="Q247">
        <v>224852</v>
      </c>
      <c r="R247" s="14">
        <v>141385</v>
      </c>
      <c r="S247" s="24">
        <v>62.88</v>
      </c>
      <c r="T247">
        <v>83467</v>
      </c>
      <c r="U247">
        <v>37.119999999999997</v>
      </c>
      <c r="W247" t="e">
        <f t="shared" si="46"/>
        <v>#N/A</v>
      </c>
      <c r="X247" t="e">
        <f t="shared" si="46"/>
        <v>#N/A</v>
      </c>
      <c r="Y247" t="e">
        <f t="shared" si="46"/>
        <v>#N/A</v>
      </c>
      <c r="Z247" s="10" t="e">
        <f t="shared" si="46"/>
        <v>#N/A</v>
      </c>
      <c r="AA247" t="e">
        <f t="shared" si="46"/>
        <v>#N/A</v>
      </c>
      <c r="AB247" t="e">
        <f t="shared" si="46"/>
        <v>#N/A</v>
      </c>
      <c r="AD247" t="str">
        <f t="shared" si="45"/>
        <v>w1_name_iso2</v>
      </c>
      <c r="AE247">
        <f t="shared" si="45"/>
        <v>224852</v>
      </c>
      <c r="AF247">
        <f t="shared" si="45"/>
        <v>141385</v>
      </c>
      <c r="AG247" s="10">
        <f t="shared" si="45"/>
        <v>62.88</v>
      </c>
      <c r="AH247">
        <f t="shared" si="45"/>
        <v>83467</v>
      </c>
      <c r="AI247">
        <f t="shared" si="45"/>
        <v>37.119999999999997</v>
      </c>
      <c r="AK247" t="str">
        <f t="shared" si="41"/>
        <v>w1_name_iso2</v>
      </c>
      <c r="AL247">
        <f t="shared" si="41"/>
        <v>224852</v>
      </c>
      <c r="AM247">
        <f t="shared" si="41"/>
        <v>141385</v>
      </c>
      <c r="AN247" s="10">
        <f t="shared" si="41"/>
        <v>62.88</v>
      </c>
      <c r="AO247">
        <f t="shared" si="41"/>
        <v>83467</v>
      </c>
      <c r="AP247">
        <f t="shared" si="41"/>
        <v>37.119999999999997</v>
      </c>
      <c r="AR247" t="s">
        <v>1296</v>
      </c>
      <c r="AS247">
        <v>224852</v>
      </c>
      <c r="AT247">
        <v>141385</v>
      </c>
      <c r="AU247">
        <v>62.88</v>
      </c>
      <c r="AV247">
        <v>83467</v>
      </c>
      <c r="AW247">
        <v>37.119999999999997</v>
      </c>
      <c r="AY247" t="s">
        <v>78</v>
      </c>
      <c r="AZ247">
        <v>224852</v>
      </c>
      <c r="BA247">
        <v>59184</v>
      </c>
      <c r="BB247">
        <v>26.32</v>
      </c>
      <c r="BC247">
        <v>165668</v>
      </c>
      <c r="BD247">
        <v>73.680000000000007</v>
      </c>
    </row>
    <row r="248" spans="15:56" x14ac:dyDescent="0.3">
      <c r="O248" t="s">
        <v>1411</v>
      </c>
      <c r="P248" s="32" t="s">
        <v>124</v>
      </c>
      <c r="Q248" s="32">
        <v>224852</v>
      </c>
      <c r="R248" s="32">
        <v>224852</v>
      </c>
      <c r="S248" s="33">
        <v>100</v>
      </c>
      <c r="T248" s="32">
        <v>0</v>
      </c>
      <c r="U248" s="32">
        <v>0</v>
      </c>
      <c r="V248" t="s">
        <v>1401</v>
      </c>
      <c r="W248" t="str">
        <f t="shared" si="46"/>
        <v>sec_score</v>
      </c>
      <c r="X248">
        <f t="shared" si="46"/>
        <v>185297</v>
      </c>
      <c r="Y248">
        <f t="shared" si="46"/>
        <v>136113</v>
      </c>
      <c r="Z248" s="10">
        <f t="shared" si="46"/>
        <v>73.459999999999994</v>
      </c>
      <c r="AA248">
        <f t="shared" si="46"/>
        <v>49184</v>
      </c>
      <c r="AB248">
        <f t="shared" si="46"/>
        <v>26.54</v>
      </c>
      <c r="AD248" s="36" t="str">
        <f t="shared" si="45"/>
        <v>sec_score</v>
      </c>
      <c r="AE248" s="36">
        <f t="shared" si="45"/>
        <v>224852</v>
      </c>
      <c r="AF248" s="36">
        <f t="shared" si="45"/>
        <v>157159</v>
      </c>
      <c r="AG248" s="37">
        <f t="shared" si="45"/>
        <v>69.89</v>
      </c>
      <c r="AH248" s="36">
        <f t="shared" si="45"/>
        <v>67693</v>
      </c>
      <c r="AI248" s="36">
        <f t="shared" si="45"/>
        <v>30.11</v>
      </c>
      <c r="AK248" t="str">
        <f t="shared" si="41"/>
        <v>sec_score</v>
      </c>
      <c r="AL248">
        <f t="shared" si="41"/>
        <v>224852</v>
      </c>
      <c r="AM248">
        <f t="shared" si="41"/>
        <v>157159</v>
      </c>
      <c r="AN248" s="10">
        <f t="shared" si="41"/>
        <v>69.89</v>
      </c>
      <c r="AO248">
        <f t="shared" si="41"/>
        <v>67693</v>
      </c>
      <c r="AP248">
        <f t="shared" si="41"/>
        <v>30.11</v>
      </c>
      <c r="AR248" t="s">
        <v>124</v>
      </c>
      <c r="AS248">
        <v>224852</v>
      </c>
      <c r="AT248">
        <v>157159</v>
      </c>
      <c r="AU248">
        <v>69.89</v>
      </c>
      <c r="AV248">
        <v>67693</v>
      </c>
      <c r="AW248">
        <v>30.11</v>
      </c>
      <c r="AY248" t="s">
        <v>117</v>
      </c>
      <c r="AZ248">
        <v>224852</v>
      </c>
      <c r="BA248">
        <v>141385</v>
      </c>
      <c r="BB248">
        <v>62.88</v>
      </c>
      <c r="BC248">
        <v>83467</v>
      </c>
      <c r="BD248">
        <v>37.119999999999997</v>
      </c>
    </row>
    <row r="249" spans="15:56" x14ac:dyDescent="0.3">
      <c r="O249" t="s">
        <v>1411</v>
      </c>
      <c r="P249" s="32" t="s">
        <v>126</v>
      </c>
      <c r="Q249" s="32">
        <v>224852</v>
      </c>
      <c r="R249" s="32">
        <v>224852</v>
      </c>
      <c r="S249" s="33">
        <v>100</v>
      </c>
      <c r="T249" s="32">
        <v>0</v>
      </c>
      <c r="U249" s="32">
        <v>0</v>
      </c>
      <c r="W249" t="str">
        <f t="shared" si="46"/>
        <v>sec_score_max</v>
      </c>
      <c r="X249">
        <f t="shared" si="46"/>
        <v>185297</v>
      </c>
      <c r="Y249">
        <f t="shared" si="46"/>
        <v>136912</v>
      </c>
      <c r="Z249" s="10">
        <f t="shared" si="46"/>
        <v>73.89</v>
      </c>
      <c r="AA249">
        <f t="shared" si="46"/>
        <v>48385</v>
      </c>
      <c r="AB249">
        <f t="shared" si="46"/>
        <v>26.11</v>
      </c>
      <c r="AD249" s="36" t="str">
        <f t="shared" si="45"/>
        <v>sec_score_max</v>
      </c>
      <c r="AE249" s="36">
        <f t="shared" si="45"/>
        <v>224852</v>
      </c>
      <c r="AF249" s="36">
        <f t="shared" si="45"/>
        <v>159492</v>
      </c>
      <c r="AG249" s="37">
        <f t="shared" si="45"/>
        <v>70.930000000000007</v>
      </c>
      <c r="AH249" s="36">
        <f t="shared" si="45"/>
        <v>65360</v>
      </c>
      <c r="AI249" s="36">
        <f t="shared" si="45"/>
        <v>29.07</v>
      </c>
      <c r="AK249" t="str">
        <f t="shared" si="41"/>
        <v>sec_score_max</v>
      </c>
      <c r="AL249">
        <f t="shared" si="41"/>
        <v>224852</v>
      </c>
      <c r="AM249">
        <f t="shared" si="41"/>
        <v>159492</v>
      </c>
      <c r="AN249" s="10">
        <f t="shared" si="41"/>
        <v>70.930000000000007</v>
      </c>
      <c r="AO249">
        <f t="shared" si="41"/>
        <v>65360</v>
      </c>
      <c r="AP249">
        <f t="shared" si="41"/>
        <v>29.07</v>
      </c>
      <c r="AR249" t="s">
        <v>126</v>
      </c>
      <c r="AS249">
        <v>224852</v>
      </c>
      <c r="AT249">
        <v>159492</v>
      </c>
      <c r="AU249">
        <v>70.930000000000007</v>
      </c>
      <c r="AV249">
        <v>65360</v>
      </c>
      <c r="AW249">
        <v>29.07</v>
      </c>
      <c r="AY249" t="s">
        <v>1296</v>
      </c>
      <c r="AZ249">
        <v>224852</v>
      </c>
      <c r="BA249">
        <v>141385</v>
      </c>
      <c r="BB249">
        <v>62.88</v>
      </c>
      <c r="BC249">
        <v>83467</v>
      </c>
      <c r="BD249">
        <v>37.119999999999997</v>
      </c>
    </row>
    <row r="250" spans="15:56" x14ac:dyDescent="0.3">
      <c r="P250" t="s">
        <v>128</v>
      </c>
      <c r="Q250">
        <v>224852</v>
      </c>
      <c r="R250" s="14">
        <v>59184</v>
      </c>
      <c r="S250" s="24">
        <v>26.32</v>
      </c>
      <c r="T250">
        <v>165668</v>
      </c>
      <c r="U250">
        <v>73.680000000000007</v>
      </c>
      <c r="W250" t="str">
        <f t="shared" si="46"/>
        <v>taxhav</v>
      </c>
      <c r="X250">
        <f t="shared" si="46"/>
        <v>185297</v>
      </c>
      <c r="Y250">
        <f t="shared" si="46"/>
        <v>42764</v>
      </c>
      <c r="Z250" s="10">
        <f t="shared" si="46"/>
        <v>23.08</v>
      </c>
      <c r="AA250">
        <f t="shared" si="46"/>
        <v>142533</v>
      </c>
      <c r="AB250">
        <f t="shared" si="46"/>
        <v>76.92</v>
      </c>
      <c r="AD250" t="str">
        <f t="shared" si="45"/>
        <v>taxhav</v>
      </c>
      <c r="AE250">
        <f t="shared" si="45"/>
        <v>224852</v>
      </c>
      <c r="AF250">
        <f t="shared" si="45"/>
        <v>59184</v>
      </c>
      <c r="AG250" s="10">
        <f t="shared" si="45"/>
        <v>26.32</v>
      </c>
      <c r="AH250">
        <f t="shared" si="45"/>
        <v>165668</v>
      </c>
      <c r="AI250">
        <f t="shared" si="45"/>
        <v>73.680000000000007</v>
      </c>
      <c r="AK250" t="str">
        <f t="shared" si="41"/>
        <v>taxhav</v>
      </c>
      <c r="AL250">
        <f t="shared" si="41"/>
        <v>224852</v>
      </c>
      <c r="AM250">
        <f t="shared" si="41"/>
        <v>59184</v>
      </c>
      <c r="AN250" s="10">
        <f t="shared" si="41"/>
        <v>26.32</v>
      </c>
      <c r="AO250">
        <f t="shared" si="41"/>
        <v>165668</v>
      </c>
      <c r="AP250">
        <f t="shared" si="41"/>
        <v>73.680000000000007</v>
      </c>
      <c r="AR250" t="s">
        <v>128</v>
      </c>
      <c r="AS250">
        <v>224852</v>
      </c>
      <c r="AT250">
        <v>59184</v>
      </c>
      <c r="AU250">
        <v>26.32</v>
      </c>
      <c r="AV250">
        <v>165668</v>
      </c>
      <c r="AW250">
        <v>73.680000000000007</v>
      </c>
      <c r="AY250" t="s">
        <v>124</v>
      </c>
      <c r="AZ250">
        <v>224852</v>
      </c>
      <c r="BA250">
        <v>157159</v>
      </c>
      <c r="BB250">
        <v>69.89</v>
      </c>
      <c r="BC250">
        <v>67693</v>
      </c>
      <c r="BD250">
        <v>30.11</v>
      </c>
    </row>
    <row r="251" spans="15:56" x14ac:dyDescent="0.3">
      <c r="P251" t="s">
        <v>131</v>
      </c>
      <c r="Q251">
        <v>224852</v>
      </c>
      <c r="R251" s="14">
        <v>59184</v>
      </c>
      <c r="S251" s="24">
        <v>26.32</v>
      </c>
      <c r="T251">
        <v>165668</v>
      </c>
      <c r="U251">
        <v>73.680000000000007</v>
      </c>
      <c r="W251" t="str">
        <f t="shared" si="46"/>
        <v>taxhav_fixed</v>
      </c>
      <c r="X251">
        <f t="shared" si="46"/>
        <v>185297</v>
      </c>
      <c r="Y251">
        <f t="shared" si="46"/>
        <v>42764</v>
      </c>
      <c r="Z251" s="10">
        <f t="shared" si="46"/>
        <v>23.08</v>
      </c>
      <c r="AA251">
        <f t="shared" si="46"/>
        <v>142533</v>
      </c>
      <c r="AB251">
        <f t="shared" si="46"/>
        <v>76.92</v>
      </c>
      <c r="AD251" t="str">
        <f t="shared" si="45"/>
        <v>taxhav_fixed</v>
      </c>
      <c r="AE251">
        <f t="shared" si="45"/>
        <v>224852</v>
      </c>
      <c r="AF251">
        <f t="shared" si="45"/>
        <v>59184</v>
      </c>
      <c r="AG251" s="10">
        <f t="shared" si="45"/>
        <v>26.32</v>
      </c>
      <c r="AH251">
        <f t="shared" si="45"/>
        <v>165668</v>
      </c>
      <c r="AI251">
        <f t="shared" si="45"/>
        <v>73.680000000000007</v>
      </c>
      <c r="AK251" t="str">
        <f t="shared" si="41"/>
        <v>taxhav_fixed</v>
      </c>
      <c r="AL251">
        <f t="shared" si="41"/>
        <v>224852</v>
      </c>
      <c r="AM251">
        <f t="shared" si="41"/>
        <v>59184</v>
      </c>
      <c r="AN251" s="10">
        <f t="shared" si="41"/>
        <v>26.32</v>
      </c>
      <c r="AO251">
        <f t="shared" si="41"/>
        <v>165668</v>
      </c>
      <c r="AP251">
        <f t="shared" si="41"/>
        <v>73.680000000000007</v>
      </c>
      <c r="AR251" t="s">
        <v>131</v>
      </c>
      <c r="AS251">
        <v>224852</v>
      </c>
      <c r="AT251">
        <v>59184</v>
      </c>
      <c r="AU251">
        <v>26.32</v>
      </c>
      <c r="AV251">
        <v>165668</v>
      </c>
      <c r="AW251">
        <v>73.680000000000007</v>
      </c>
      <c r="AY251" t="s">
        <v>126</v>
      </c>
      <c r="AZ251">
        <v>224852</v>
      </c>
      <c r="BA251">
        <v>159492</v>
      </c>
      <c r="BB251">
        <v>70.930000000000007</v>
      </c>
      <c r="BC251">
        <v>65360</v>
      </c>
      <c r="BD251">
        <v>29.07</v>
      </c>
    </row>
    <row r="252" spans="15:56" x14ac:dyDescent="0.3">
      <c r="P252" t="s">
        <v>133</v>
      </c>
      <c r="Q252">
        <v>224852</v>
      </c>
      <c r="R252" s="14">
        <v>59184</v>
      </c>
      <c r="S252" s="24">
        <v>26.32</v>
      </c>
      <c r="T252">
        <v>165668</v>
      </c>
      <c r="U252">
        <v>73.680000000000007</v>
      </c>
      <c r="W252" t="str">
        <f t="shared" si="46"/>
        <v>taxhav3</v>
      </c>
      <c r="X252">
        <f t="shared" si="46"/>
        <v>185297</v>
      </c>
      <c r="Y252">
        <f t="shared" si="46"/>
        <v>42764</v>
      </c>
      <c r="Z252" s="10">
        <f t="shared" si="46"/>
        <v>23.08</v>
      </c>
      <c r="AA252">
        <f t="shared" si="46"/>
        <v>142533</v>
      </c>
      <c r="AB252">
        <f t="shared" si="46"/>
        <v>76.92</v>
      </c>
      <c r="AD252" t="str">
        <f t="shared" si="45"/>
        <v>taxhav3</v>
      </c>
      <c r="AE252">
        <f t="shared" si="45"/>
        <v>224852</v>
      </c>
      <c r="AF252">
        <f t="shared" si="45"/>
        <v>59184</v>
      </c>
      <c r="AG252" s="10">
        <f t="shared" si="45"/>
        <v>26.32</v>
      </c>
      <c r="AH252">
        <f t="shared" si="45"/>
        <v>165668</v>
      </c>
      <c r="AI252">
        <f t="shared" si="45"/>
        <v>73.680000000000007</v>
      </c>
      <c r="AK252" t="str">
        <f t="shared" si="41"/>
        <v>taxhav3</v>
      </c>
      <c r="AL252">
        <f t="shared" si="41"/>
        <v>224852</v>
      </c>
      <c r="AM252">
        <f t="shared" si="41"/>
        <v>59184</v>
      </c>
      <c r="AN252" s="10">
        <f t="shared" si="41"/>
        <v>26.32</v>
      </c>
      <c r="AO252">
        <f t="shared" si="41"/>
        <v>165668</v>
      </c>
      <c r="AP252">
        <f t="shared" si="41"/>
        <v>73.680000000000007</v>
      </c>
      <c r="AR252" t="s">
        <v>133</v>
      </c>
      <c r="AS252">
        <v>224852</v>
      </c>
      <c r="AT252">
        <v>59184</v>
      </c>
      <c r="AU252">
        <v>26.32</v>
      </c>
      <c r="AV252">
        <v>165668</v>
      </c>
      <c r="AW252">
        <v>73.680000000000007</v>
      </c>
      <c r="AY252" t="s">
        <v>128</v>
      </c>
      <c r="AZ252">
        <v>224852</v>
      </c>
      <c r="BA252">
        <v>59184</v>
      </c>
      <c r="BB252">
        <v>26.32</v>
      </c>
      <c r="BC252">
        <v>165668</v>
      </c>
      <c r="BD252">
        <v>73.680000000000007</v>
      </c>
    </row>
    <row r="253" spans="15:56" x14ac:dyDescent="0.3">
      <c r="P253" t="s">
        <v>136</v>
      </c>
      <c r="Q253">
        <v>224852</v>
      </c>
      <c r="R253" s="14">
        <v>59184</v>
      </c>
      <c r="S253" s="24">
        <v>26.32</v>
      </c>
      <c r="T253">
        <v>165668</v>
      </c>
      <c r="U253">
        <v>73.680000000000007</v>
      </c>
      <c r="W253" t="str">
        <f t="shared" si="46"/>
        <v>taxhav3bi</v>
      </c>
      <c r="X253">
        <f t="shared" si="46"/>
        <v>185297</v>
      </c>
      <c r="Y253">
        <f t="shared" si="46"/>
        <v>42764</v>
      </c>
      <c r="Z253" s="10">
        <f t="shared" si="46"/>
        <v>23.08</v>
      </c>
      <c r="AA253">
        <f t="shared" si="46"/>
        <v>142533</v>
      </c>
      <c r="AB253">
        <f t="shared" si="46"/>
        <v>76.92</v>
      </c>
      <c r="AD253" t="str">
        <f t="shared" si="45"/>
        <v>taxhav3bi</v>
      </c>
      <c r="AE253">
        <f t="shared" si="45"/>
        <v>224852</v>
      </c>
      <c r="AF253">
        <f t="shared" si="45"/>
        <v>59184</v>
      </c>
      <c r="AG253" s="10">
        <f t="shared" si="45"/>
        <v>26.32</v>
      </c>
      <c r="AH253">
        <f t="shared" si="45"/>
        <v>165668</v>
      </c>
      <c r="AI253">
        <f t="shared" si="45"/>
        <v>73.680000000000007</v>
      </c>
      <c r="AK253" t="str">
        <f t="shared" si="41"/>
        <v>taxhav3bi</v>
      </c>
      <c r="AL253">
        <f t="shared" si="41"/>
        <v>224852</v>
      </c>
      <c r="AM253">
        <f t="shared" si="41"/>
        <v>59184</v>
      </c>
      <c r="AN253" s="10">
        <f t="shared" si="41"/>
        <v>26.32</v>
      </c>
      <c r="AO253">
        <f t="shared" si="41"/>
        <v>165668</v>
      </c>
      <c r="AP253">
        <f t="shared" si="41"/>
        <v>73.680000000000007</v>
      </c>
      <c r="AR253" t="s">
        <v>136</v>
      </c>
      <c r="AS253">
        <v>224852</v>
      </c>
      <c r="AT253">
        <v>59184</v>
      </c>
      <c r="AU253">
        <v>26.32</v>
      </c>
      <c r="AV253">
        <v>165668</v>
      </c>
      <c r="AW253">
        <v>73.680000000000007</v>
      </c>
      <c r="AY253" t="s">
        <v>131</v>
      </c>
      <c r="AZ253">
        <v>224852</v>
      </c>
      <c r="BA253">
        <v>59184</v>
      </c>
      <c r="BB253">
        <v>26.32</v>
      </c>
      <c r="BC253">
        <v>165668</v>
      </c>
      <c r="BD253">
        <v>73.680000000000007</v>
      </c>
    </row>
    <row r="254" spans="15:56" x14ac:dyDescent="0.3">
      <c r="P254" t="s">
        <v>1270</v>
      </c>
      <c r="Q254">
        <v>224852</v>
      </c>
      <c r="R254" s="14">
        <v>59184</v>
      </c>
      <c r="S254" s="24">
        <v>26.32</v>
      </c>
      <c r="T254">
        <v>165668</v>
      </c>
      <c r="U254">
        <v>73.680000000000007</v>
      </c>
      <c r="W254" t="str">
        <f t="shared" si="46"/>
        <v>taxhav31</v>
      </c>
      <c r="X254">
        <f t="shared" si="44"/>
        <v>185297</v>
      </c>
      <c r="Y254">
        <f t="shared" si="44"/>
        <v>42764</v>
      </c>
      <c r="Z254" s="10">
        <f t="shared" si="44"/>
        <v>23.08</v>
      </c>
      <c r="AA254">
        <f t="shared" si="44"/>
        <v>142533</v>
      </c>
      <c r="AB254">
        <f t="shared" si="44"/>
        <v>76.92</v>
      </c>
      <c r="AD254" t="str">
        <f t="shared" si="45"/>
        <v>taxhav31</v>
      </c>
      <c r="AE254">
        <f t="shared" si="45"/>
        <v>224852</v>
      </c>
      <c r="AF254">
        <f t="shared" si="45"/>
        <v>59184</v>
      </c>
      <c r="AG254" s="10">
        <f t="shared" si="45"/>
        <v>26.32</v>
      </c>
      <c r="AH254">
        <f t="shared" si="45"/>
        <v>165668</v>
      </c>
      <c r="AI254">
        <f t="shared" si="45"/>
        <v>73.680000000000007</v>
      </c>
      <c r="AK254" t="str">
        <f t="shared" si="41"/>
        <v>taxhav31</v>
      </c>
      <c r="AL254">
        <f t="shared" si="41"/>
        <v>224852</v>
      </c>
      <c r="AM254">
        <f t="shared" si="41"/>
        <v>59184</v>
      </c>
      <c r="AN254" s="10">
        <f t="shared" si="41"/>
        <v>26.32</v>
      </c>
      <c r="AO254">
        <f t="shared" si="41"/>
        <v>165668</v>
      </c>
      <c r="AP254">
        <f t="shared" si="41"/>
        <v>73.680000000000007</v>
      </c>
      <c r="AR254" t="s">
        <v>1270</v>
      </c>
      <c r="AS254">
        <v>224852</v>
      </c>
      <c r="AT254">
        <v>59184</v>
      </c>
      <c r="AU254">
        <v>26.32</v>
      </c>
      <c r="AV254">
        <v>165668</v>
      </c>
      <c r="AW254">
        <v>73.680000000000007</v>
      </c>
      <c r="AY254" t="s">
        <v>133</v>
      </c>
      <c r="AZ254">
        <v>224852</v>
      </c>
      <c r="BA254">
        <v>59184</v>
      </c>
      <c r="BB254">
        <v>26.32</v>
      </c>
      <c r="BC254">
        <v>165668</v>
      </c>
      <c r="BD254">
        <v>73.680000000000007</v>
      </c>
    </row>
    <row r="255" spans="15:56" x14ac:dyDescent="0.3">
      <c r="P255" t="s">
        <v>1272</v>
      </c>
      <c r="Q255">
        <v>224852</v>
      </c>
      <c r="R255" s="14">
        <v>59184</v>
      </c>
      <c r="S255" s="24">
        <v>26.32</v>
      </c>
      <c r="T255">
        <v>165668</v>
      </c>
      <c r="U255">
        <v>73.680000000000007</v>
      </c>
      <c r="W255" t="str">
        <f t="shared" si="46"/>
        <v>taxhav32</v>
      </c>
      <c r="X255">
        <f t="shared" si="44"/>
        <v>185297</v>
      </c>
      <c r="Y255">
        <f t="shared" si="44"/>
        <v>42764</v>
      </c>
      <c r="Z255" s="10">
        <f t="shared" si="44"/>
        <v>23.08</v>
      </c>
      <c r="AA255">
        <f t="shared" si="44"/>
        <v>142533</v>
      </c>
      <c r="AB255">
        <f t="shared" si="44"/>
        <v>76.92</v>
      </c>
      <c r="AD255" t="str">
        <f t="shared" si="45"/>
        <v>taxhav32</v>
      </c>
      <c r="AE255">
        <f t="shared" si="45"/>
        <v>224852</v>
      </c>
      <c r="AF255">
        <f t="shared" si="45"/>
        <v>59184</v>
      </c>
      <c r="AG255" s="10">
        <f t="shared" si="45"/>
        <v>26.32</v>
      </c>
      <c r="AH255">
        <f t="shared" si="45"/>
        <v>165668</v>
      </c>
      <c r="AI255">
        <f t="shared" si="45"/>
        <v>73.680000000000007</v>
      </c>
      <c r="AK255" t="str">
        <f t="shared" si="41"/>
        <v>taxhav32</v>
      </c>
      <c r="AL255">
        <f t="shared" si="41"/>
        <v>224852</v>
      </c>
      <c r="AM255">
        <f t="shared" si="41"/>
        <v>59184</v>
      </c>
      <c r="AN255" s="10">
        <f t="shared" si="41"/>
        <v>26.32</v>
      </c>
      <c r="AO255">
        <f t="shared" si="41"/>
        <v>165668</v>
      </c>
      <c r="AP255">
        <f t="shared" si="41"/>
        <v>73.680000000000007</v>
      </c>
      <c r="AR255" t="s">
        <v>1272</v>
      </c>
      <c r="AS255">
        <v>224852</v>
      </c>
      <c r="AT255">
        <v>59184</v>
      </c>
      <c r="AU255">
        <v>26.32</v>
      </c>
      <c r="AV255">
        <v>165668</v>
      </c>
      <c r="AW255">
        <v>73.680000000000007</v>
      </c>
      <c r="AY255" t="s">
        <v>136</v>
      </c>
      <c r="AZ255">
        <v>224852</v>
      </c>
      <c r="BA255">
        <v>59184</v>
      </c>
      <c r="BB255">
        <v>26.32</v>
      </c>
      <c r="BC255">
        <v>165668</v>
      </c>
      <c r="BD255">
        <v>73.680000000000007</v>
      </c>
    </row>
    <row r="256" spans="15:56" x14ac:dyDescent="0.3">
      <c r="AD256" t="s">
        <v>1274</v>
      </c>
      <c r="AE256">
        <v>224852</v>
      </c>
      <c r="AF256">
        <v>59184</v>
      </c>
      <c r="AG256">
        <v>26.32</v>
      </c>
      <c r="AH256">
        <v>165668</v>
      </c>
      <c r="AI256">
        <v>73.680000000000007</v>
      </c>
      <c r="AK256" t="e">
        <f t="shared" si="41"/>
        <v>#N/A</v>
      </c>
      <c r="AL256" t="e">
        <f t="shared" si="41"/>
        <v>#N/A</v>
      </c>
      <c r="AM256" t="e">
        <f t="shared" si="41"/>
        <v>#N/A</v>
      </c>
      <c r="AN256" s="10" t="e">
        <f t="shared" si="41"/>
        <v>#N/A</v>
      </c>
      <c r="AO256" t="e">
        <f t="shared" si="41"/>
        <v>#N/A</v>
      </c>
      <c r="AP256" t="e">
        <f t="shared" si="41"/>
        <v>#N/A</v>
      </c>
      <c r="AR256" t="s">
        <v>1274</v>
      </c>
      <c r="AS256">
        <v>224852</v>
      </c>
      <c r="AT256">
        <v>59184</v>
      </c>
      <c r="AU256">
        <v>26.32</v>
      </c>
      <c r="AV256">
        <v>165668</v>
      </c>
      <c r="AW256">
        <v>73.680000000000007</v>
      </c>
      <c r="AY256" t="s">
        <v>1270</v>
      </c>
      <c r="AZ256">
        <v>224852</v>
      </c>
      <c r="BA256">
        <v>59184</v>
      </c>
      <c r="BB256">
        <v>26.32</v>
      </c>
      <c r="BC256">
        <v>165668</v>
      </c>
      <c r="BD256">
        <v>73.680000000000007</v>
      </c>
    </row>
    <row r="257" spans="30:56" x14ac:dyDescent="0.3">
      <c r="AD257" t="s">
        <v>1276</v>
      </c>
      <c r="AE257">
        <v>224852</v>
      </c>
      <c r="AF257">
        <v>59184</v>
      </c>
      <c r="AG257">
        <v>26.32</v>
      </c>
      <c r="AH257">
        <v>165668</v>
      </c>
      <c r="AI257">
        <v>73.680000000000007</v>
      </c>
      <c r="AK257" t="e">
        <f t="shared" si="41"/>
        <v>#N/A</v>
      </c>
      <c r="AL257" t="e">
        <f t="shared" si="41"/>
        <v>#N/A</v>
      </c>
      <c r="AM257" t="e">
        <f t="shared" si="41"/>
        <v>#N/A</v>
      </c>
      <c r="AN257" s="10" t="e">
        <f t="shared" si="41"/>
        <v>#N/A</v>
      </c>
      <c r="AO257" t="e">
        <f t="shared" si="41"/>
        <v>#N/A</v>
      </c>
      <c r="AP257" t="e">
        <f t="shared" si="41"/>
        <v>#N/A</v>
      </c>
      <c r="AR257" t="s">
        <v>1276</v>
      </c>
      <c r="AS257">
        <v>224852</v>
      </c>
      <c r="AT257">
        <v>59184</v>
      </c>
      <c r="AU257">
        <v>26.32</v>
      </c>
      <c r="AV257">
        <v>165668</v>
      </c>
      <c r="AW257">
        <v>73.680000000000007</v>
      </c>
      <c r="AY257" t="s">
        <v>1272</v>
      </c>
      <c r="AZ257">
        <v>224852</v>
      </c>
      <c r="BA257">
        <v>59184</v>
      </c>
      <c r="BB257">
        <v>26.32</v>
      </c>
      <c r="BC257">
        <v>165668</v>
      </c>
      <c r="BD257">
        <v>73.680000000000007</v>
      </c>
    </row>
    <row r="258" spans="30:56" x14ac:dyDescent="0.3">
      <c r="AY258" t="s">
        <v>1274</v>
      </c>
      <c r="AZ258">
        <v>224852</v>
      </c>
      <c r="BA258">
        <v>59184</v>
      </c>
      <c r="BB258">
        <v>26.32</v>
      </c>
      <c r="BC258">
        <v>165668</v>
      </c>
      <c r="BD258">
        <v>73.680000000000007</v>
      </c>
    </row>
    <row r="259" spans="30:56" x14ac:dyDescent="0.3">
      <c r="AY259" t="s">
        <v>1276</v>
      </c>
      <c r="AZ259">
        <v>224852</v>
      </c>
      <c r="BA259">
        <v>59184</v>
      </c>
      <c r="BB259">
        <v>26.32</v>
      </c>
      <c r="BC259">
        <v>165668</v>
      </c>
      <c r="BD259">
        <v>73.680000000000007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7"/>
  <sheetViews>
    <sheetView topLeftCell="B197" workbookViewId="0">
      <selection activeCell="T211" sqref="T211:AS211"/>
    </sheetView>
  </sheetViews>
  <sheetFormatPr defaultRowHeight="14.4" x14ac:dyDescent="0.3"/>
  <cols>
    <col min="1" max="1" width="29.5546875" bestFit="1" customWidth="1"/>
    <col min="6" max="6" width="8.88671875" style="21"/>
    <col min="13" max="13" width="8.88671875" style="21"/>
    <col min="14" max="16" width="8.88671875" style="54"/>
  </cols>
  <sheetData>
    <row r="1" spans="1:28" s="1" customFormat="1" x14ac:dyDescent="0.3">
      <c r="A1" s="1" t="s">
        <v>287</v>
      </c>
      <c r="B1" s="50" t="s">
        <v>1297</v>
      </c>
      <c r="F1" s="20"/>
      <c r="H1" s="1" t="s">
        <v>1750</v>
      </c>
      <c r="M1" s="20"/>
      <c r="N1" s="53"/>
      <c r="O1" s="53"/>
      <c r="P1" s="53"/>
      <c r="S1" s="1" t="s">
        <v>1749</v>
      </c>
      <c r="T1" s="52" t="s">
        <v>1278</v>
      </c>
      <c r="AB1" s="1" t="s">
        <v>1748</v>
      </c>
    </row>
    <row r="2" spans="1:28" s="1" customFormat="1" x14ac:dyDescent="0.3">
      <c r="A2" s="1" t="s">
        <v>370</v>
      </c>
      <c r="B2" s="50" t="s">
        <v>371</v>
      </c>
      <c r="C2" s="1" t="s">
        <v>372</v>
      </c>
      <c r="D2" s="1" t="s">
        <v>373</v>
      </c>
      <c r="E2" s="1" t="s">
        <v>374</v>
      </c>
      <c r="F2" s="20" t="s">
        <v>375</v>
      </c>
      <c r="H2" s="1" t="s">
        <v>370</v>
      </c>
      <c r="I2" s="50" t="s">
        <v>371</v>
      </c>
      <c r="J2" s="1" t="s">
        <v>372</v>
      </c>
      <c r="K2" s="1" t="s">
        <v>373</v>
      </c>
      <c r="L2" s="1" t="s">
        <v>374</v>
      </c>
      <c r="M2" s="20" t="s">
        <v>375</v>
      </c>
      <c r="N2" s="53" t="s">
        <v>1626</v>
      </c>
      <c r="O2" s="53" t="s">
        <v>1629</v>
      </c>
      <c r="P2" s="53" t="s">
        <v>1630</v>
      </c>
      <c r="S2" s="1" t="s">
        <v>370</v>
      </c>
      <c r="T2" s="50" t="s">
        <v>371</v>
      </c>
      <c r="U2" s="1" t="s">
        <v>372</v>
      </c>
      <c r="V2" s="1" t="s">
        <v>373</v>
      </c>
      <c r="W2" s="1" t="s">
        <v>374</v>
      </c>
      <c r="X2" s="1" t="s">
        <v>375</v>
      </c>
      <c r="Y2" s="1" t="s">
        <v>1751</v>
      </c>
      <c r="Z2" s="1" t="s">
        <v>1752</v>
      </c>
    </row>
    <row r="3" spans="1:28" x14ac:dyDescent="0.3">
      <c r="H3">
        <v>1</v>
      </c>
      <c r="I3">
        <v>2</v>
      </c>
      <c r="J3">
        <v>3</v>
      </c>
      <c r="K3">
        <v>4</v>
      </c>
      <c r="L3">
        <v>5</v>
      </c>
      <c r="M3" s="21">
        <v>6</v>
      </c>
    </row>
    <row r="4" spans="1:28" x14ac:dyDescent="0.3">
      <c r="A4" t="s">
        <v>139</v>
      </c>
      <c r="B4">
        <v>224852</v>
      </c>
      <c r="C4">
        <v>3</v>
      </c>
      <c r="D4">
        <v>1.2999999999999999E-3</v>
      </c>
      <c r="E4">
        <v>224849</v>
      </c>
      <c r="F4" s="21">
        <v>100</v>
      </c>
      <c r="H4" t="str">
        <f>VLOOKUP($A4,$S$4:$X$199,H$3,FALSE)</f>
        <v>pr_id</v>
      </c>
      <c r="I4">
        <f>VLOOKUP($A4,$S$4:$X$199,I$3,FALSE)</f>
        <v>185297</v>
      </c>
      <c r="J4">
        <f>VLOOKUP($A4,$S$4:$X$199,J$3,FALSE)</f>
        <v>14</v>
      </c>
      <c r="K4">
        <f>VLOOKUP($A4,$S$4:$X$199,K$3,FALSE)</f>
        <v>7.6E-3</v>
      </c>
      <c r="L4">
        <f>VLOOKUP($A4,$S$4:$X$199,L$3,FALSE)</f>
        <v>185283</v>
      </c>
      <c r="M4" s="21">
        <f>VLOOKUP($A4,$S$4:$X$199,M$3,FALSE)</f>
        <v>99.99</v>
      </c>
      <c r="N4" s="55">
        <f>(F4-M4)/M4</f>
        <v>1.0001000100015117E-4</v>
      </c>
      <c r="O4" s="54">
        <f>F4-M4</f>
        <v>1.0000000000005116E-2</v>
      </c>
      <c r="P4" s="54">
        <f>E4-L4</f>
        <v>39566</v>
      </c>
      <c r="S4" t="s">
        <v>139</v>
      </c>
      <c r="T4">
        <v>185297</v>
      </c>
      <c r="U4">
        <v>14</v>
      </c>
      <c r="V4">
        <v>7.6E-3</v>
      </c>
      <c r="W4">
        <v>185283</v>
      </c>
      <c r="X4">
        <v>99.99</v>
      </c>
      <c r="Y4" t="str">
        <f>VLOOKUP(S4,$A$4:$A$205,1,FALSE)</f>
        <v>pr_id</v>
      </c>
      <c r="Z4" t="str">
        <f>VLOOKUP(S4,$AB$4:$AB$178,1,FALSE)</f>
        <v>pr_id</v>
      </c>
      <c r="AB4" t="s">
        <v>139</v>
      </c>
    </row>
    <row r="5" spans="1:28" x14ac:dyDescent="0.3">
      <c r="A5" t="s">
        <v>981</v>
      </c>
      <c r="B5">
        <v>224852</v>
      </c>
      <c r="C5">
        <v>48517</v>
      </c>
      <c r="D5">
        <v>21.58</v>
      </c>
      <c r="E5">
        <v>176335</v>
      </c>
      <c r="F5" s="21">
        <v>78.42</v>
      </c>
      <c r="H5" t="str">
        <f>VLOOKUP($A5,$S$4:$X$199,H$3,FALSE)</f>
        <v>tender_pr_name</v>
      </c>
      <c r="I5">
        <f>VLOOKUP($A5,$S$4:$X$199,I$3,FALSE)</f>
        <v>185297</v>
      </c>
      <c r="J5">
        <f>VLOOKUP($A5,$S$4:$X$199,J$3,FALSE)</f>
        <v>34837</v>
      </c>
      <c r="K5">
        <f>VLOOKUP($A5,$S$4:$X$199,K$3,FALSE)</f>
        <v>18.8</v>
      </c>
      <c r="L5">
        <f>VLOOKUP($A5,$S$4:$X$199,L$3,FALSE)</f>
        <v>150460</v>
      </c>
      <c r="M5" s="21">
        <f>VLOOKUP($A5,$S$4:$X$199,M$3,FALSE)</f>
        <v>81.2</v>
      </c>
      <c r="N5" s="55">
        <f t="shared" ref="N5:N68" si="0">(F5-M5)/M5</f>
        <v>-3.4236453201970454E-2</v>
      </c>
      <c r="O5" s="54">
        <f t="shared" ref="O5:O68" si="1">F5-M5</f>
        <v>-2.7800000000000011</v>
      </c>
      <c r="P5" s="54">
        <f t="shared" ref="P5:P68" si="2">E5-L5</f>
        <v>25875</v>
      </c>
      <c r="S5" t="s">
        <v>981</v>
      </c>
      <c r="T5">
        <v>185297</v>
      </c>
      <c r="U5">
        <v>34837</v>
      </c>
      <c r="V5">
        <v>18.8</v>
      </c>
      <c r="W5">
        <v>150460</v>
      </c>
      <c r="X5">
        <v>81.2</v>
      </c>
      <c r="Y5" t="str">
        <f t="shared" ref="Y5:Y68" si="3">VLOOKUP(S5,$A$4:$A$205,1,FALSE)</f>
        <v>tender_pr_name</v>
      </c>
      <c r="Z5" t="str">
        <f t="shared" ref="Z5:Z68" si="4">VLOOKUP(S5,$AB$4:$AB$178,1,FALSE)</f>
        <v>tender_pr_name</v>
      </c>
      <c r="AB5" t="s">
        <v>981</v>
      </c>
    </row>
    <row r="6" spans="1:28" x14ac:dyDescent="0.3">
      <c r="A6" t="s">
        <v>983</v>
      </c>
      <c r="B6">
        <v>224852</v>
      </c>
      <c r="C6">
        <v>48517</v>
      </c>
      <c r="D6">
        <v>21.58</v>
      </c>
      <c r="E6">
        <v>176335</v>
      </c>
      <c r="F6" s="21">
        <v>78.42</v>
      </c>
      <c r="H6" t="str">
        <f>VLOOKUP($A6,$S$4:$X$199,H$3,FALSE)</f>
        <v>ca_year</v>
      </c>
      <c r="I6">
        <f>VLOOKUP($A6,$S$4:$X$199,I$3,FALSE)</f>
        <v>185297</v>
      </c>
      <c r="J6">
        <f>VLOOKUP($A6,$S$4:$X$199,J$3,FALSE)</f>
        <v>34837</v>
      </c>
      <c r="K6">
        <f>VLOOKUP($A6,$S$4:$X$199,K$3,FALSE)</f>
        <v>18.8</v>
      </c>
      <c r="L6">
        <f>VLOOKUP($A6,$S$4:$X$199,L$3,FALSE)</f>
        <v>150460</v>
      </c>
      <c r="M6" s="21">
        <f>VLOOKUP($A6,$S$4:$X$199,M$3,FALSE)</f>
        <v>81.2</v>
      </c>
      <c r="N6" s="55">
        <f t="shared" si="0"/>
        <v>-3.4236453201970454E-2</v>
      </c>
      <c r="O6" s="54">
        <f t="shared" si="1"/>
        <v>-2.7800000000000011</v>
      </c>
      <c r="P6" s="54">
        <f t="shared" si="2"/>
        <v>25875</v>
      </c>
      <c r="S6" t="s">
        <v>983</v>
      </c>
      <c r="T6">
        <v>185297</v>
      </c>
      <c r="U6">
        <v>34837</v>
      </c>
      <c r="V6">
        <v>18.8</v>
      </c>
      <c r="W6">
        <v>150460</v>
      </c>
      <c r="X6">
        <v>81.2</v>
      </c>
      <c r="Y6" t="str">
        <f t="shared" si="3"/>
        <v>ca_year</v>
      </c>
      <c r="Z6" t="str">
        <f t="shared" si="4"/>
        <v>ca_year</v>
      </c>
      <c r="AB6" t="s">
        <v>983</v>
      </c>
    </row>
    <row r="7" spans="1:28" x14ac:dyDescent="0.3">
      <c r="A7" t="s">
        <v>985</v>
      </c>
      <c r="B7">
        <v>224852</v>
      </c>
      <c r="C7">
        <v>29544</v>
      </c>
      <c r="D7">
        <v>13.14</v>
      </c>
      <c r="E7">
        <v>195308</v>
      </c>
      <c r="F7" s="21">
        <v>86.86</v>
      </c>
      <c r="H7" t="str">
        <f>VLOOKUP($A7,$S$4:$X$199,H$3,FALSE)</f>
        <v>tenderid</v>
      </c>
      <c r="I7">
        <f>VLOOKUP($A7,$S$4:$X$199,I$3,FALSE)</f>
        <v>185297</v>
      </c>
      <c r="J7">
        <f>VLOOKUP($A7,$S$4:$X$199,J$3,FALSE)</f>
        <v>21431</v>
      </c>
      <c r="K7">
        <f>VLOOKUP($A7,$S$4:$X$199,K$3,FALSE)</f>
        <v>11.57</v>
      </c>
      <c r="L7">
        <f>VLOOKUP($A7,$S$4:$X$199,L$3,FALSE)</f>
        <v>163866</v>
      </c>
      <c r="M7" s="21">
        <f>VLOOKUP($A7,$S$4:$X$199,M$3,FALSE)</f>
        <v>88.43</v>
      </c>
      <c r="N7" s="55">
        <f t="shared" si="0"/>
        <v>-1.7754155829469719E-2</v>
      </c>
      <c r="O7" s="54">
        <f t="shared" si="1"/>
        <v>-1.5700000000000074</v>
      </c>
      <c r="P7" s="54">
        <f t="shared" si="2"/>
        <v>31442</v>
      </c>
      <c r="S7" t="s">
        <v>985</v>
      </c>
      <c r="T7">
        <v>185297</v>
      </c>
      <c r="U7">
        <v>21431</v>
      </c>
      <c r="V7">
        <v>11.57</v>
      </c>
      <c r="W7">
        <v>163866</v>
      </c>
      <c r="X7">
        <v>88.43</v>
      </c>
      <c r="Y7" t="str">
        <f t="shared" si="3"/>
        <v>tenderid</v>
      </c>
      <c r="Z7" t="str">
        <f t="shared" si="4"/>
        <v>tenderid</v>
      </c>
      <c r="AB7" t="s">
        <v>985</v>
      </c>
    </row>
    <row r="8" spans="1:28" x14ac:dyDescent="0.3">
      <c r="A8" t="s">
        <v>41</v>
      </c>
      <c r="B8">
        <v>224852</v>
      </c>
      <c r="C8">
        <v>48517</v>
      </c>
      <c r="D8">
        <v>21.58</v>
      </c>
      <c r="E8">
        <v>176335</v>
      </c>
      <c r="F8" s="21">
        <v>78.42</v>
      </c>
      <c r="H8" t="str">
        <f>VLOOKUP($A8,$S$4:$X$199,H$3,FALSE)</f>
        <v>ca_id</v>
      </c>
      <c r="I8">
        <f>VLOOKUP($A8,$S$4:$X$199,I$3,FALSE)</f>
        <v>185297</v>
      </c>
      <c r="J8">
        <f>VLOOKUP($A8,$S$4:$X$199,J$3,FALSE)</f>
        <v>34837</v>
      </c>
      <c r="K8">
        <f>VLOOKUP($A8,$S$4:$X$199,K$3,FALSE)</f>
        <v>18.8</v>
      </c>
      <c r="L8">
        <f>VLOOKUP($A8,$S$4:$X$199,L$3,FALSE)</f>
        <v>150460</v>
      </c>
      <c r="M8" s="21">
        <f>VLOOKUP($A8,$S$4:$X$199,M$3,FALSE)</f>
        <v>81.2</v>
      </c>
      <c r="N8" s="55">
        <f t="shared" si="0"/>
        <v>-3.4236453201970454E-2</v>
      </c>
      <c r="O8" s="54">
        <f t="shared" si="1"/>
        <v>-2.7800000000000011</v>
      </c>
      <c r="P8" s="54">
        <f t="shared" si="2"/>
        <v>25875</v>
      </c>
      <c r="S8" t="s">
        <v>41</v>
      </c>
      <c r="T8">
        <v>185297</v>
      </c>
      <c r="U8">
        <v>34837</v>
      </c>
      <c r="V8">
        <v>18.8</v>
      </c>
      <c r="W8">
        <v>150460</v>
      </c>
      <c r="X8">
        <v>81.2</v>
      </c>
      <c r="Y8" t="str">
        <f t="shared" si="3"/>
        <v>ca_id</v>
      </c>
      <c r="Z8" t="str">
        <f t="shared" si="4"/>
        <v>ca_id</v>
      </c>
      <c r="AB8" t="s">
        <v>41</v>
      </c>
    </row>
    <row r="9" spans="1:28" x14ac:dyDescent="0.3">
      <c r="A9" t="s">
        <v>44</v>
      </c>
      <c r="B9">
        <v>224852</v>
      </c>
      <c r="C9">
        <v>48517</v>
      </c>
      <c r="D9">
        <v>21.58</v>
      </c>
      <c r="E9">
        <v>176335</v>
      </c>
      <c r="F9" s="21">
        <v>78.42</v>
      </c>
      <c r="H9" t="str">
        <f>VLOOKUP($A9,$S$4:$X$199,H$3,FALSE)</f>
        <v>ca_signdate</v>
      </c>
      <c r="I9">
        <f>VLOOKUP($A9,$S$4:$X$199,I$3,FALSE)</f>
        <v>185297</v>
      </c>
      <c r="J9">
        <f>VLOOKUP($A9,$S$4:$X$199,J$3,FALSE)</f>
        <v>34837</v>
      </c>
      <c r="K9">
        <f>VLOOKUP($A9,$S$4:$X$199,K$3,FALSE)</f>
        <v>18.8</v>
      </c>
      <c r="L9">
        <f>VLOOKUP($A9,$S$4:$X$199,L$3,FALSE)</f>
        <v>150460</v>
      </c>
      <c r="M9" s="21">
        <f>VLOOKUP($A9,$S$4:$X$199,M$3,FALSE)</f>
        <v>81.2</v>
      </c>
      <c r="N9" s="55">
        <f t="shared" si="0"/>
        <v>-3.4236453201970454E-2</v>
      </c>
      <c r="O9" s="54">
        <f t="shared" si="1"/>
        <v>-2.7800000000000011</v>
      </c>
      <c r="P9" s="54">
        <f t="shared" si="2"/>
        <v>25875</v>
      </c>
      <c r="S9" t="s">
        <v>44</v>
      </c>
      <c r="T9">
        <v>185297</v>
      </c>
      <c r="U9">
        <v>34837</v>
      </c>
      <c r="V9">
        <v>18.8</v>
      </c>
      <c r="W9">
        <v>150460</v>
      </c>
      <c r="X9">
        <v>81.2</v>
      </c>
      <c r="Y9" t="str">
        <f t="shared" si="3"/>
        <v>ca_signdate</v>
      </c>
      <c r="Z9" t="str">
        <f t="shared" si="4"/>
        <v>ca_signdate</v>
      </c>
      <c r="AB9" t="s">
        <v>44</v>
      </c>
    </row>
    <row r="10" spans="1:28" x14ac:dyDescent="0.3">
      <c r="A10" t="s">
        <v>990</v>
      </c>
      <c r="B10">
        <v>224852</v>
      </c>
      <c r="C10">
        <v>59184</v>
      </c>
      <c r="D10">
        <v>26.32</v>
      </c>
      <c r="E10">
        <v>165668</v>
      </c>
      <c r="F10" s="21">
        <v>73.680000000000007</v>
      </c>
      <c r="H10" t="str">
        <f>VLOOKUP($A10,$S$4:$X$199,H$3,FALSE)</f>
        <v>ca_country</v>
      </c>
      <c r="I10">
        <f>VLOOKUP($A10,$S$4:$X$199,I$3,FALSE)</f>
        <v>185297</v>
      </c>
      <c r="J10">
        <f>VLOOKUP($A10,$S$4:$X$199,J$3,FALSE)</f>
        <v>42764</v>
      </c>
      <c r="K10">
        <f>VLOOKUP($A10,$S$4:$X$199,K$3,FALSE)</f>
        <v>23.08</v>
      </c>
      <c r="L10">
        <f>VLOOKUP($A10,$S$4:$X$199,L$3,FALSE)</f>
        <v>142533</v>
      </c>
      <c r="M10" s="21">
        <f>VLOOKUP($A10,$S$4:$X$199,M$3,FALSE)</f>
        <v>76.92</v>
      </c>
      <c r="N10" s="55">
        <f t="shared" si="0"/>
        <v>-4.2121684867394628E-2</v>
      </c>
      <c r="O10" s="54">
        <f t="shared" si="1"/>
        <v>-3.2399999999999949</v>
      </c>
      <c r="P10" s="54">
        <f t="shared" si="2"/>
        <v>23135</v>
      </c>
      <c r="S10" t="s">
        <v>990</v>
      </c>
      <c r="T10">
        <v>185297</v>
      </c>
      <c r="U10">
        <v>42764</v>
      </c>
      <c r="V10">
        <v>23.08</v>
      </c>
      <c r="W10">
        <v>142533</v>
      </c>
      <c r="X10">
        <v>76.92</v>
      </c>
      <c r="Y10" t="str">
        <f t="shared" si="3"/>
        <v>ca_country</v>
      </c>
      <c r="Z10" t="str">
        <f t="shared" si="4"/>
        <v>ca_country</v>
      </c>
      <c r="AB10" t="s">
        <v>990</v>
      </c>
    </row>
    <row r="11" spans="1:28" x14ac:dyDescent="0.3">
      <c r="A11" t="s">
        <v>228</v>
      </c>
      <c r="B11">
        <v>224852</v>
      </c>
      <c r="C11">
        <v>48517</v>
      </c>
      <c r="D11">
        <v>21.58</v>
      </c>
      <c r="E11">
        <v>176335</v>
      </c>
      <c r="F11" s="21">
        <v>78.42</v>
      </c>
      <c r="H11" t="str">
        <f>VLOOKUP($A11,$S$4:$X$199,H$3,FALSE)</f>
        <v>ca_contract_value_original</v>
      </c>
      <c r="I11">
        <f>VLOOKUP($A11,$S$4:$X$199,I$3,FALSE)</f>
        <v>185297</v>
      </c>
      <c r="J11">
        <f>VLOOKUP($A11,$S$4:$X$199,J$3,FALSE)</f>
        <v>34839</v>
      </c>
      <c r="K11">
        <f>VLOOKUP($A11,$S$4:$X$199,K$3,FALSE)</f>
        <v>18.8</v>
      </c>
      <c r="L11">
        <f>VLOOKUP($A11,$S$4:$X$199,L$3,FALSE)</f>
        <v>150458</v>
      </c>
      <c r="M11" s="21">
        <f>VLOOKUP($A11,$S$4:$X$199,M$3,FALSE)</f>
        <v>81.2</v>
      </c>
      <c r="N11" s="55">
        <f t="shared" si="0"/>
        <v>-3.4236453201970454E-2</v>
      </c>
      <c r="O11" s="54">
        <f t="shared" si="1"/>
        <v>-2.7800000000000011</v>
      </c>
      <c r="P11" s="54">
        <f t="shared" si="2"/>
        <v>25877</v>
      </c>
      <c r="S11" t="s">
        <v>228</v>
      </c>
      <c r="T11">
        <v>185297</v>
      </c>
      <c r="U11">
        <v>34839</v>
      </c>
      <c r="V11">
        <v>18.8</v>
      </c>
      <c r="W11">
        <v>150458</v>
      </c>
      <c r="X11">
        <v>81.2</v>
      </c>
      <c r="Y11" t="str">
        <f t="shared" si="3"/>
        <v>ca_contract_value_original</v>
      </c>
      <c r="Z11" t="str">
        <f t="shared" si="4"/>
        <v>ca_contract_value_original</v>
      </c>
      <c r="AB11" t="s">
        <v>228</v>
      </c>
    </row>
    <row r="12" spans="1:28" x14ac:dyDescent="0.3">
      <c r="A12" t="s">
        <v>993</v>
      </c>
      <c r="B12">
        <v>224852</v>
      </c>
      <c r="C12">
        <v>75111</v>
      </c>
      <c r="D12">
        <v>33.4</v>
      </c>
      <c r="E12">
        <v>149741</v>
      </c>
      <c r="F12" s="21">
        <v>66.599999999999994</v>
      </c>
      <c r="H12" t="str">
        <f>VLOOKUP($A12,$S$4:$X$199,H$3,FALSE)</f>
        <v>ca_lot_value</v>
      </c>
      <c r="I12">
        <f>VLOOKUP($A12,$S$4:$X$199,I$3,FALSE)</f>
        <v>185297</v>
      </c>
      <c r="J12">
        <f>VLOOKUP($A12,$S$4:$X$199,J$3,FALSE)</f>
        <v>53437</v>
      </c>
      <c r="K12">
        <f>VLOOKUP($A12,$S$4:$X$199,K$3,FALSE)</f>
        <v>28.84</v>
      </c>
      <c r="L12">
        <f>VLOOKUP($A12,$S$4:$X$199,L$3,FALSE)</f>
        <v>131860</v>
      </c>
      <c r="M12" s="21">
        <f>VLOOKUP($A12,$S$4:$X$199,M$3,FALSE)</f>
        <v>71.16</v>
      </c>
      <c r="N12" s="55">
        <f t="shared" si="0"/>
        <v>-6.4080944350758895E-2</v>
      </c>
      <c r="O12" s="54">
        <f t="shared" si="1"/>
        <v>-4.5600000000000023</v>
      </c>
      <c r="P12" s="54">
        <f t="shared" si="2"/>
        <v>17881</v>
      </c>
      <c r="S12" t="s">
        <v>993</v>
      </c>
      <c r="T12">
        <v>185297</v>
      </c>
      <c r="U12">
        <v>53437</v>
      </c>
      <c r="V12">
        <v>28.84</v>
      </c>
      <c r="W12">
        <v>131860</v>
      </c>
      <c r="X12">
        <v>71.16</v>
      </c>
      <c r="Y12" t="str">
        <f t="shared" si="3"/>
        <v>ca_lot_value</v>
      </c>
      <c r="Z12" t="str">
        <f t="shared" si="4"/>
        <v>ca_lot_value</v>
      </c>
      <c r="AB12" t="s">
        <v>993</v>
      </c>
    </row>
    <row r="13" spans="1:28" x14ac:dyDescent="0.3">
      <c r="A13" t="s">
        <v>31</v>
      </c>
      <c r="B13">
        <v>224852</v>
      </c>
      <c r="C13">
        <v>48919</v>
      </c>
      <c r="D13">
        <v>21.76</v>
      </c>
      <c r="E13">
        <v>175933</v>
      </c>
      <c r="F13" s="21">
        <v>78.239999999999995</v>
      </c>
      <c r="H13" t="str">
        <f>VLOOKUP($A13,$S$4:$X$199,H$3,FALSE)</f>
        <v>ca_type</v>
      </c>
      <c r="I13">
        <f>VLOOKUP($A13,$S$4:$X$199,I$3,FALSE)</f>
        <v>185297</v>
      </c>
      <c r="J13">
        <f>VLOOKUP($A13,$S$4:$X$199,J$3,FALSE)</f>
        <v>34850</v>
      </c>
      <c r="K13">
        <f>VLOOKUP($A13,$S$4:$X$199,K$3,FALSE)</f>
        <v>18.809999999999999</v>
      </c>
      <c r="L13">
        <f>VLOOKUP($A13,$S$4:$X$199,L$3,FALSE)</f>
        <v>150447</v>
      </c>
      <c r="M13" s="21">
        <f>VLOOKUP($A13,$S$4:$X$199,M$3,FALSE)</f>
        <v>81.19</v>
      </c>
      <c r="N13" s="55">
        <f t="shared" si="0"/>
        <v>-3.6334523956152269E-2</v>
      </c>
      <c r="O13" s="54">
        <f t="shared" si="1"/>
        <v>-2.9500000000000028</v>
      </c>
      <c r="P13" s="54">
        <f t="shared" si="2"/>
        <v>25486</v>
      </c>
      <c r="S13" t="s">
        <v>31</v>
      </c>
      <c r="T13">
        <v>185297</v>
      </c>
      <c r="U13">
        <v>34850</v>
      </c>
      <c r="V13">
        <v>18.809999999999999</v>
      </c>
      <c r="W13">
        <v>150447</v>
      </c>
      <c r="X13">
        <v>81.19</v>
      </c>
      <c r="Y13" t="str">
        <f t="shared" si="3"/>
        <v>ca_type</v>
      </c>
      <c r="Z13" t="str">
        <f t="shared" si="4"/>
        <v>ca_type</v>
      </c>
      <c r="AB13" t="s">
        <v>31</v>
      </c>
    </row>
    <row r="14" spans="1:28" x14ac:dyDescent="0.3">
      <c r="A14" t="s">
        <v>995</v>
      </c>
      <c r="B14">
        <v>224852</v>
      </c>
      <c r="C14">
        <v>49874</v>
      </c>
      <c r="D14">
        <v>22.18</v>
      </c>
      <c r="E14">
        <v>174978</v>
      </c>
      <c r="F14" s="21">
        <v>77.819999999999993</v>
      </c>
      <c r="H14" t="str">
        <f>VLOOKUP($A14,$S$4:$X$199,H$3,FALSE)</f>
        <v>cft_methodtype</v>
      </c>
      <c r="I14">
        <f>VLOOKUP($A14,$S$4:$X$199,I$3,FALSE)</f>
        <v>185297</v>
      </c>
      <c r="J14">
        <f>VLOOKUP($A14,$S$4:$X$199,J$3,FALSE)</f>
        <v>35023</v>
      </c>
      <c r="K14">
        <f>VLOOKUP($A14,$S$4:$X$199,K$3,FALSE)</f>
        <v>18.899999999999999</v>
      </c>
      <c r="L14">
        <f>VLOOKUP($A14,$S$4:$X$199,L$3,FALSE)</f>
        <v>150274</v>
      </c>
      <c r="M14" s="21">
        <f>VLOOKUP($A14,$S$4:$X$199,M$3,FALSE)</f>
        <v>81.099999999999994</v>
      </c>
      <c r="N14" s="55">
        <f t="shared" si="0"/>
        <v>-4.0443896424167708E-2</v>
      </c>
      <c r="O14" s="54">
        <f t="shared" si="1"/>
        <v>-3.2800000000000011</v>
      </c>
      <c r="P14" s="54">
        <f t="shared" si="2"/>
        <v>24704</v>
      </c>
      <c r="S14" t="s">
        <v>995</v>
      </c>
      <c r="T14">
        <v>185297</v>
      </c>
      <c r="U14">
        <v>35023</v>
      </c>
      <c r="V14">
        <v>18.899999999999999</v>
      </c>
      <c r="W14">
        <v>150274</v>
      </c>
      <c r="X14">
        <v>81.099999999999994</v>
      </c>
      <c r="Y14" t="str">
        <f t="shared" si="3"/>
        <v>cft_methodtype</v>
      </c>
      <c r="Z14" t="str">
        <f t="shared" si="4"/>
        <v>cft_methodtype</v>
      </c>
      <c r="AB14" t="s">
        <v>995</v>
      </c>
    </row>
    <row r="15" spans="1:28" x14ac:dyDescent="0.3">
      <c r="A15" t="s">
        <v>1279</v>
      </c>
      <c r="B15">
        <v>224852</v>
      </c>
      <c r="C15">
        <v>48517</v>
      </c>
      <c r="D15">
        <v>21.58</v>
      </c>
      <c r="E15">
        <v>176335</v>
      </c>
      <c r="F15" s="21">
        <v>78.42</v>
      </c>
      <c r="H15" t="e">
        <f>VLOOKUP($A15,$S$4:$X$199,H$3,FALSE)</f>
        <v>#N/A</v>
      </c>
      <c r="I15" t="e">
        <f>VLOOKUP($A15,$S$4:$X$199,I$3,FALSE)</f>
        <v>#N/A</v>
      </c>
      <c r="J15" t="e">
        <f>VLOOKUP($A15,$S$4:$X$199,J$3,FALSE)</f>
        <v>#N/A</v>
      </c>
      <c r="K15" t="e">
        <f>VLOOKUP($A15,$S$4:$X$199,K$3,FALSE)</f>
        <v>#N/A</v>
      </c>
      <c r="L15" t="e">
        <f>VLOOKUP($A15,$S$4:$X$199,L$3,FALSE)</f>
        <v>#N/A</v>
      </c>
      <c r="M15" s="21" t="e">
        <f>VLOOKUP($A15,$S$4:$X$199,M$3,FALSE)</f>
        <v>#N/A</v>
      </c>
      <c r="N15" s="55" t="e">
        <f t="shared" si="0"/>
        <v>#N/A</v>
      </c>
      <c r="O15" s="54" t="e">
        <f t="shared" si="1"/>
        <v>#N/A</v>
      </c>
      <c r="P15" s="54" t="e">
        <f t="shared" si="2"/>
        <v>#N/A</v>
      </c>
      <c r="S15" s="10" t="s">
        <v>11</v>
      </c>
      <c r="T15" s="10">
        <v>185297</v>
      </c>
      <c r="U15" s="10">
        <v>34837</v>
      </c>
      <c r="V15" s="10">
        <v>18.8</v>
      </c>
      <c r="W15" s="10">
        <v>150460</v>
      </c>
      <c r="X15" s="10">
        <v>81.2</v>
      </c>
      <c r="Y15" s="10" t="e">
        <f t="shared" si="3"/>
        <v>#N/A</v>
      </c>
      <c r="Z15" t="str">
        <f t="shared" si="4"/>
        <v>w_name</v>
      </c>
      <c r="AB15" t="s">
        <v>11</v>
      </c>
    </row>
    <row r="16" spans="1:28" x14ac:dyDescent="0.3">
      <c r="A16" t="s">
        <v>1280</v>
      </c>
      <c r="B16">
        <v>224852</v>
      </c>
      <c r="C16">
        <v>48515</v>
      </c>
      <c r="D16">
        <v>21.58</v>
      </c>
      <c r="E16">
        <v>176337</v>
      </c>
      <c r="F16" s="21">
        <v>78.42</v>
      </c>
      <c r="H16" t="e">
        <f>VLOOKUP($A16,$S$4:$X$199,H$3,FALSE)</f>
        <v>#N/A</v>
      </c>
      <c r="I16" t="e">
        <f>VLOOKUP($A16,$S$4:$X$199,I$3,FALSE)</f>
        <v>#N/A</v>
      </c>
      <c r="J16" t="e">
        <f>VLOOKUP($A16,$S$4:$X$199,J$3,FALSE)</f>
        <v>#N/A</v>
      </c>
      <c r="K16" t="e">
        <f>VLOOKUP($A16,$S$4:$X$199,K$3,FALSE)</f>
        <v>#N/A</v>
      </c>
      <c r="L16" t="e">
        <f>VLOOKUP($A16,$S$4:$X$199,L$3,FALSE)</f>
        <v>#N/A</v>
      </c>
      <c r="M16" s="21" t="e">
        <f>VLOOKUP($A16,$S$4:$X$199,M$3,FALSE)</f>
        <v>#N/A</v>
      </c>
      <c r="N16" s="55" t="e">
        <f t="shared" si="0"/>
        <v>#N/A</v>
      </c>
      <c r="O16" s="54" t="e">
        <f t="shared" si="1"/>
        <v>#N/A</v>
      </c>
      <c r="P16" s="54" t="e">
        <f t="shared" si="2"/>
        <v>#N/A</v>
      </c>
      <c r="S16" s="10" t="s">
        <v>19</v>
      </c>
      <c r="T16" s="10">
        <v>185297</v>
      </c>
      <c r="U16" s="10">
        <v>34823</v>
      </c>
      <c r="V16" s="10">
        <v>18.79</v>
      </c>
      <c r="W16" s="10">
        <v>150474</v>
      </c>
      <c r="X16" s="10">
        <v>81.209999999999994</v>
      </c>
      <c r="Y16" s="10" t="e">
        <f t="shared" si="3"/>
        <v>#N/A</v>
      </c>
      <c r="Z16" t="str">
        <f t="shared" si="4"/>
        <v>w_country</v>
      </c>
      <c r="AB16" t="s">
        <v>19</v>
      </c>
    </row>
    <row r="17" spans="1:28" x14ac:dyDescent="0.3">
      <c r="A17" t="s">
        <v>1281</v>
      </c>
      <c r="B17">
        <v>224852</v>
      </c>
      <c r="C17">
        <v>212943</v>
      </c>
      <c r="D17">
        <v>94.7</v>
      </c>
      <c r="E17">
        <v>11909</v>
      </c>
      <c r="F17" s="21">
        <v>5.2960000000000003</v>
      </c>
      <c r="H17" t="e">
        <f>VLOOKUP($A17,$S$4:$X$199,H$3,FALSE)</f>
        <v>#N/A</v>
      </c>
      <c r="I17" t="e">
        <f>VLOOKUP($A17,$S$4:$X$199,I$3,FALSE)</f>
        <v>#N/A</v>
      </c>
      <c r="J17" t="e">
        <f>VLOOKUP($A17,$S$4:$X$199,J$3,FALSE)</f>
        <v>#N/A</v>
      </c>
      <c r="K17" t="e">
        <f>VLOOKUP($A17,$S$4:$X$199,K$3,FALSE)</f>
        <v>#N/A</v>
      </c>
      <c r="L17" t="e">
        <f>VLOOKUP($A17,$S$4:$X$199,L$3,FALSE)</f>
        <v>#N/A</v>
      </c>
      <c r="M17" s="21" t="e">
        <f>VLOOKUP($A17,$S$4:$X$199,M$3,FALSE)</f>
        <v>#N/A</v>
      </c>
      <c r="N17" s="55" t="e">
        <f t="shared" si="0"/>
        <v>#N/A</v>
      </c>
      <c r="O17" s="54" t="e">
        <f t="shared" si="1"/>
        <v>#N/A</v>
      </c>
      <c r="P17" s="54" t="e">
        <f t="shared" si="2"/>
        <v>#N/A</v>
      </c>
      <c r="S17" t="s">
        <v>1000</v>
      </c>
      <c r="T17">
        <v>185297</v>
      </c>
      <c r="U17">
        <v>42767</v>
      </c>
      <c r="V17">
        <v>23.08</v>
      </c>
      <c r="W17">
        <v>142530</v>
      </c>
      <c r="X17">
        <v>76.92</v>
      </c>
      <c r="Y17" t="str">
        <f t="shared" si="3"/>
        <v>ca_title</v>
      </c>
      <c r="Z17" t="str">
        <f t="shared" si="4"/>
        <v>ca_title</v>
      </c>
      <c r="AB17" t="s">
        <v>1000</v>
      </c>
    </row>
    <row r="18" spans="1:28" x14ac:dyDescent="0.3">
      <c r="A18" t="s">
        <v>1282</v>
      </c>
      <c r="B18">
        <v>224852</v>
      </c>
      <c r="C18">
        <v>212943</v>
      </c>
      <c r="D18">
        <v>94.7</v>
      </c>
      <c r="E18">
        <v>11909</v>
      </c>
      <c r="F18" s="21">
        <v>5.2960000000000003</v>
      </c>
      <c r="H18" t="e">
        <f>VLOOKUP($A18,$S$4:$X$199,H$3,FALSE)</f>
        <v>#N/A</v>
      </c>
      <c r="I18" t="e">
        <f>VLOOKUP($A18,$S$4:$X$199,I$3,FALSE)</f>
        <v>#N/A</v>
      </c>
      <c r="J18" t="e">
        <f>VLOOKUP($A18,$S$4:$X$199,J$3,FALSE)</f>
        <v>#N/A</v>
      </c>
      <c r="K18" t="e">
        <f>VLOOKUP($A18,$S$4:$X$199,K$3,FALSE)</f>
        <v>#N/A</v>
      </c>
      <c r="L18" t="e">
        <f>VLOOKUP($A18,$S$4:$X$199,L$3,FALSE)</f>
        <v>#N/A</v>
      </c>
      <c r="M18" s="21" t="e">
        <f>VLOOKUP($A18,$S$4:$X$199,M$3,FALSE)</f>
        <v>#N/A</v>
      </c>
      <c r="N18" s="55" t="e">
        <f t="shared" si="0"/>
        <v>#N/A</v>
      </c>
      <c r="O18" s="54" t="e">
        <f t="shared" si="1"/>
        <v>#N/A</v>
      </c>
      <c r="P18" s="54" t="e">
        <f t="shared" si="2"/>
        <v>#N/A</v>
      </c>
      <c r="S18" t="s">
        <v>39</v>
      </c>
      <c r="T18">
        <v>185297</v>
      </c>
      <c r="U18">
        <v>53437</v>
      </c>
      <c r="V18">
        <v>28.84</v>
      </c>
      <c r="W18">
        <v>131860</v>
      </c>
      <c r="X18">
        <v>71.16</v>
      </c>
      <c r="Y18" t="str">
        <f t="shared" si="3"/>
        <v>anb_country</v>
      </c>
      <c r="Z18" t="str">
        <f t="shared" si="4"/>
        <v>anb_country</v>
      </c>
      <c r="AB18" t="s">
        <v>39</v>
      </c>
    </row>
    <row r="19" spans="1:28" x14ac:dyDescent="0.3">
      <c r="A19" t="s">
        <v>1283</v>
      </c>
      <c r="B19">
        <v>224852</v>
      </c>
      <c r="C19">
        <v>221981</v>
      </c>
      <c r="D19">
        <v>98.72</v>
      </c>
      <c r="E19">
        <v>2871</v>
      </c>
      <c r="F19" s="21">
        <v>1.2769999999999999</v>
      </c>
      <c r="H19" t="e">
        <f>VLOOKUP($A19,$S$4:$X$199,H$3,FALSE)</f>
        <v>#N/A</v>
      </c>
      <c r="I19" t="e">
        <f>VLOOKUP($A19,$S$4:$X$199,I$3,FALSE)</f>
        <v>#N/A</v>
      </c>
      <c r="J19" t="e">
        <f>VLOOKUP($A19,$S$4:$X$199,J$3,FALSE)</f>
        <v>#N/A</v>
      </c>
      <c r="K19" t="e">
        <f>VLOOKUP($A19,$S$4:$X$199,K$3,FALSE)</f>
        <v>#N/A</v>
      </c>
      <c r="L19" t="e">
        <f>VLOOKUP($A19,$S$4:$X$199,L$3,FALSE)</f>
        <v>#N/A</v>
      </c>
      <c r="M19" s="21" t="e">
        <f>VLOOKUP($A19,$S$4:$X$199,M$3,FALSE)</f>
        <v>#N/A</v>
      </c>
      <c r="N19" s="55" t="e">
        <f t="shared" si="0"/>
        <v>#N/A</v>
      </c>
      <c r="O19" s="54" t="e">
        <f t="shared" si="1"/>
        <v>#N/A</v>
      </c>
      <c r="P19" s="54" t="e">
        <f t="shared" si="2"/>
        <v>#N/A</v>
      </c>
      <c r="S19" t="s">
        <v>1004</v>
      </c>
      <c r="T19">
        <v>185297</v>
      </c>
      <c r="U19">
        <v>53437</v>
      </c>
      <c r="V19">
        <v>28.84</v>
      </c>
      <c r="W19">
        <v>131860</v>
      </c>
      <c r="X19">
        <v>71.16</v>
      </c>
      <c r="Y19" t="str">
        <f t="shared" si="3"/>
        <v>pr_region</v>
      </c>
      <c r="Z19" t="str">
        <f t="shared" si="4"/>
        <v>pr_region</v>
      </c>
      <c r="AB19" t="s">
        <v>1004</v>
      </c>
    </row>
    <row r="20" spans="1:28" x14ac:dyDescent="0.3">
      <c r="A20" t="s">
        <v>1284</v>
      </c>
      <c r="B20">
        <v>224852</v>
      </c>
      <c r="C20">
        <v>221981</v>
      </c>
      <c r="D20">
        <v>98.72</v>
      </c>
      <c r="E20">
        <v>2871</v>
      </c>
      <c r="F20" s="21">
        <v>1.2769999999999999</v>
      </c>
      <c r="H20" t="e">
        <f>VLOOKUP($A20,$S$4:$X$199,H$3,FALSE)</f>
        <v>#N/A</v>
      </c>
      <c r="I20" t="e">
        <f>VLOOKUP($A20,$S$4:$X$199,I$3,FALSE)</f>
        <v>#N/A</v>
      </c>
      <c r="J20" t="e">
        <f>VLOOKUP($A20,$S$4:$X$199,J$3,FALSE)</f>
        <v>#N/A</v>
      </c>
      <c r="K20" t="e">
        <f>VLOOKUP($A20,$S$4:$X$199,K$3,FALSE)</f>
        <v>#N/A</v>
      </c>
      <c r="L20" t="e">
        <f>VLOOKUP($A20,$S$4:$X$199,L$3,FALSE)</f>
        <v>#N/A</v>
      </c>
      <c r="M20" s="21" t="e">
        <f>VLOOKUP($A20,$S$4:$X$199,M$3,FALSE)</f>
        <v>#N/A</v>
      </c>
      <c r="N20" s="55" t="e">
        <f t="shared" si="0"/>
        <v>#N/A</v>
      </c>
      <c r="O20" s="54" t="e">
        <f t="shared" si="1"/>
        <v>#N/A</v>
      </c>
      <c r="P20" s="54" t="e">
        <f t="shared" si="2"/>
        <v>#N/A</v>
      </c>
      <c r="S20" t="s">
        <v>1006</v>
      </c>
      <c r="T20">
        <v>185297</v>
      </c>
      <c r="U20">
        <v>53442</v>
      </c>
      <c r="V20">
        <v>28.84</v>
      </c>
      <c r="W20">
        <v>131855</v>
      </c>
      <c r="X20">
        <v>71.16</v>
      </c>
      <c r="Y20" t="str">
        <f t="shared" si="3"/>
        <v>ca_description</v>
      </c>
      <c r="Z20" t="str">
        <f t="shared" si="4"/>
        <v>ca_description</v>
      </c>
      <c r="AB20" t="s">
        <v>1006</v>
      </c>
    </row>
    <row r="21" spans="1:28" x14ac:dyDescent="0.3">
      <c r="A21" t="s">
        <v>1000</v>
      </c>
      <c r="B21">
        <v>224852</v>
      </c>
      <c r="C21">
        <v>59187</v>
      </c>
      <c r="D21">
        <v>26.32</v>
      </c>
      <c r="E21">
        <v>165665</v>
      </c>
      <c r="F21" s="21">
        <v>73.680000000000007</v>
      </c>
      <c r="H21" t="str">
        <f>VLOOKUP($A21,$S$4:$X$199,H$3,FALSE)</f>
        <v>ca_title</v>
      </c>
      <c r="I21">
        <f>VLOOKUP($A21,$S$4:$X$199,I$3,FALSE)</f>
        <v>185297</v>
      </c>
      <c r="J21">
        <f>VLOOKUP($A21,$S$4:$X$199,J$3,FALSE)</f>
        <v>42767</v>
      </c>
      <c r="K21">
        <f>VLOOKUP($A21,$S$4:$X$199,K$3,FALSE)</f>
        <v>23.08</v>
      </c>
      <c r="L21">
        <f>VLOOKUP($A21,$S$4:$X$199,L$3,FALSE)</f>
        <v>142530</v>
      </c>
      <c r="M21" s="21">
        <f>VLOOKUP($A21,$S$4:$X$199,M$3,FALSE)</f>
        <v>76.92</v>
      </c>
      <c r="N21" s="55">
        <f t="shared" si="0"/>
        <v>-4.2121684867394628E-2</v>
      </c>
      <c r="O21" s="54">
        <f t="shared" si="1"/>
        <v>-3.2399999999999949</v>
      </c>
      <c r="P21" s="54">
        <f t="shared" si="2"/>
        <v>23135</v>
      </c>
      <c r="S21" t="s">
        <v>1010</v>
      </c>
      <c r="T21">
        <v>185297</v>
      </c>
      <c r="U21">
        <v>53437</v>
      </c>
      <c r="V21">
        <v>28.84</v>
      </c>
      <c r="W21">
        <v>131860</v>
      </c>
      <c r="X21">
        <v>71.16</v>
      </c>
      <c r="Y21" t="str">
        <f t="shared" si="3"/>
        <v>ca_fiscalyear</v>
      </c>
      <c r="Z21" t="str">
        <f t="shared" si="4"/>
        <v>ca_fiscalyear</v>
      </c>
      <c r="AB21" t="s">
        <v>1010</v>
      </c>
    </row>
    <row r="22" spans="1:28" x14ac:dyDescent="0.3">
      <c r="A22" t="s">
        <v>1303</v>
      </c>
      <c r="B22">
        <v>224852</v>
      </c>
      <c r="C22">
        <v>59184</v>
      </c>
      <c r="D22">
        <v>26.32</v>
      </c>
      <c r="E22">
        <v>165668</v>
      </c>
      <c r="F22" s="21">
        <v>73.680000000000007</v>
      </c>
      <c r="H22" t="e">
        <f>VLOOKUP($A22,$S$4:$X$199,H$3,FALSE)</f>
        <v>#N/A</v>
      </c>
      <c r="I22" t="e">
        <f>VLOOKUP($A22,$S$4:$X$199,I$3,FALSE)</f>
        <v>#N/A</v>
      </c>
      <c r="J22" t="e">
        <f>VLOOKUP($A22,$S$4:$X$199,J$3,FALSE)</f>
        <v>#N/A</v>
      </c>
      <c r="K22" t="e">
        <f>VLOOKUP($A22,$S$4:$X$199,K$3,FALSE)</f>
        <v>#N/A</v>
      </c>
      <c r="L22" t="e">
        <f>VLOOKUP($A22,$S$4:$X$199,L$3,FALSE)</f>
        <v>#N/A</v>
      </c>
      <c r="M22" s="21" t="e">
        <f>VLOOKUP($A22,$S$4:$X$199,M$3,FALSE)</f>
        <v>#N/A</v>
      </c>
      <c r="N22" s="55" t="e">
        <f t="shared" si="0"/>
        <v>#N/A</v>
      </c>
      <c r="O22" s="54" t="e">
        <f t="shared" si="1"/>
        <v>#N/A</v>
      </c>
      <c r="P22" s="54" t="e">
        <f t="shared" si="2"/>
        <v>#N/A</v>
      </c>
      <c r="S22" t="s">
        <v>22</v>
      </c>
      <c r="T22">
        <v>185297</v>
      </c>
      <c r="U22">
        <v>34850</v>
      </c>
      <c r="V22">
        <v>18.809999999999999</v>
      </c>
      <c r="W22">
        <v>150447</v>
      </c>
      <c r="X22">
        <v>81.19</v>
      </c>
      <c r="Y22" t="str">
        <f t="shared" si="3"/>
        <v>ca_supplytype</v>
      </c>
      <c r="Z22" t="str">
        <f t="shared" si="4"/>
        <v>ca_supplytype</v>
      </c>
      <c r="AB22" t="s">
        <v>22</v>
      </c>
    </row>
    <row r="23" spans="1:28" x14ac:dyDescent="0.3">
      <c r="A23" t="s">
        <v>1304</v>
      </c>
      <c r="B23">
        <v>224852</v>
      </c>
      <c r="C23">
        <v>224070</v>
      </c>
      <c r="D23">
        <v>99.65</v>
      </c>
      <c r="E23">
        <v>782</v>
      </c>
      <c r="F23" s="21">
        <v>0.3478</v>
      </c>
      <c r="H23" t="e">
        <f>VLOOKUP($A23,$S$4:$X$199,H$3,FALSE)</f>
        <v>#N/A</v>
      </c>
      <c r="I23" t="e">
        <f>VLOOKUP($A23,$S$4:$X$199,I$3,FALSE)</f>
        <v>#N/A</v>
      </c>
      <c r="J23" t="e">
        <f>VLOOKUP($A23,$S$4:$X$199,J$3,FALSE)</f>
        <v>#N/A</v>
      </c>
      <c r="K23" t="e">
        <f>VLOOKUP($A23,$S$4:$X$199,K$3,FALSE)</f>
        <v>#N/A</v>
      </c>
      <c r="L23" t="e">
        <f>VLOOKUP($A23,$S$4:$X$199,L$3,FALSE)</f>
        <v>#N/A</v>
      </c>
      <c r="M23" s="21" t="e">
        <f>VLOOKUP($A23,$S$4:$X$199,M$3,FALSE)</f>
        <v>#N/A</v>
      </c>
      <c r="N23" s="55" t="e">
        <f t="shared" si="0"/>
        <v>#N/A</v>
      </c>
      <c r="O23" s="54" t="e">
        <f t="shared" si="1"/>
        <v>#N/A</v>
      </c>
      <c r="P23" s="54" t="e">
        <f t="shared" si="2"/>
        <v>#N/A</v>
      </c>
      <c r="S23" t="s">
        <v>1013</v>
      </c>
      <c r="T23">
        <v>185297</v>
      </c>
      <c r="U23">
        <v>53501</v>
      </c>
      <c r="V23">
        <v>28.87</v>
      </c>
      <c r="W23">
        <v>131796</v>
      </c>
      <c r="X23">
        <v>71.13</v>
      </c>
      <c r="Y23" t="str">
        <f t="shared" si="3"/>
        <v>ca_sector</v>
      </c>
      <c r="Z23" t="str">
        <f t="shared" si="4"/>
        <v>ca_sector</v>
      </c>
      <c r="AB23" t="s">
        <v>1013</v>
      </c>
    </row>
    <row r="24" spans="1:28" x14ac:dyDescent="0.3">
      <c r="A24" t="s">
        <v>1305</v>
      </c>
      <c r="B24">
        <v>224852</v>
      </c>
      <c r="C24">
        <v>224070</v>
      </c>
      <c r="D24">
        <v>99.65</v>
      </c>
      <c r="E24">
        <v>782</v>
      </c>
      <c r="F24" s="21">
        <v>0.3478</v>
      </c>
      <c r="H24" t="e">
        <f>VLOOKUP($A24,$S$4:$X$199,H$3,FALSE)</f>
        <v>#N/A</v>
      </c>
      <c r="I24" t="e">
        <f>VLOOKUP($A24,$S$4:$X$199,I$3,FALSE)</f>
        <v>#N/A</v>
      </c>
      <c r="J24" t="e">
        <f>VLOOKUP($A24,$S$4:$X$199,J$3,FALSE)</f>
        <v>#N/A</v>
      </c>
      <c r="K24" t="e">
        <f>VLOOKUP($A24,$S$4:$X$199,K$3,FALSE)</f>
        <v>#N/A</v>
      </c>
      <c r="L24" t="e">
        <f>VLOOKUP($A24,$S$4:$X$199,L$3,FALSE)</f>
        <v>#N/A</v>
      </c>
      <c r="M24" s="21" t="e">
        <f>VLOOKUP($A24,$S$4:$X$199,M$3,FALSE)</f>
        <v>#N/A</v>
      </c>
      <c r="N24" s="55" t="e">
        <f t="shared" si="0"/>
        <v>#N/A</v>
      </c>
      <c r="O24" s="54" t="e">
        <f t="shared" si="1"/>
        <v>#N/A</v>
      </c>
      <c r="P24" s="54" t="e">
        <f t="shared" si="2"/>
        <v>#N/A</v>
      </c>
      <c r="S24" t="s">
        <v>1015</v>
      </c>
      <c r="T24">
        <v>185297</v>
      </c>
      <c r="U24">
        <v>53437</v>
      </c>
      <c r="V24">
        <v>28.84</v>
      </c>
      <c r="W24">
        <v>131860</v>
      </c>
      <c r="X24">
        <v>71.16</v>
      </c>
      <c r="Y24" t="str">
        <f t="shared" si="3"/>
        <v>lot_id</v>
      </c>
      <c r="Z24" t="str">
        <f t="shared" si="4"/>
        <v>lot_id</v>
      </c>
      <c r="AB24" t="s">
        <v>1015</v>
      </c>
    </row>
    <row r="25" spans="1:28" x14ac:dyDescent="0.3">
      <c r="A25" t="s">
        <v>39</v>
      </c>
      <c r="B25">
        <v>224852</v>
      </c>
      <c r="C25">
        <v>81371</v>
      </c>
      <c r="D25">
        <v>36.19</v>
      </c>
      <c r="E25">
        <v>143481</v>
      </c>
      <c r="F25" s="21">
        <v>63.81</v>
      </c>
      <c r="H25" t="str">
        <f>VLOOKUP($A25,$S$4:$X$199,H$3,FALSE)</f>
        <v>anb_country</v>
      </c>
      <c r="I25">
        <f>VLOOKUP($A25,$S$4:$X$199,I$3,FALSE)</f>
        <v>185297</v>
      </c>
      <c r="J25">
        <f>VLOOKUP($A25,$S$4:$X$199,J$3,FALSE)</f>
        <v>53437</v>
      </c>
      <c r="K25">
        <f>VLOOKUP($A25,$S$4:$X$199,K$3,FALSE)</f>
        <v>28.84</v>
      </c>
      <c r="L25">
        <f>VLOOKUP($A25,$S$4:$X$199,L$3,FALSE)</f>
        <v>131860</v>
      </c>
      <c r="M25" s="21">
        <f>VLOOKUP($A25,$S$4:$X$199,M$3,FALSE)</f>
        <v>71.16</v>
      </c>
      <c r="N25" s="55">
        <f t="shared" si="0"/>
        <v>-0.10328836424957834</v>
      </c>
      <c r="O25" s="54">
        <f t="shared" si="1"/>
        <v>-7.3499999999999943</v>
      </c>
      <c r="P25" s="54">
        <f t="shared" si="2"/>
        <v>11621</v>
      </c>
      <c r="S25" t="s">
        <v>1017</v>
      </c>
      <c r="T25">
        <v>185297</v>
      </c>
      <c r="U25">
        <v>53437</v>
      </c>
      <c r="V25">
        <v>28.84</v>
      </c>
      <c r="W25">
        <v>131860</v>
      </c>
      <c r="X25">
        <v>71.16</v>
      </c>
      <c r="Y25" t="str">
        <f t="shared" si="3"/>
        <v>ca_nr_lot</v>
      </c>
      <c r="Z25" t="str">
        <f t="shared" si="4"/>
        <v>ca_nr_lot</v>
      </c>
      <c r="AB25" t="s">
        <v>1017</v>
      </c>
    </row>
    <row r="26" spans="1:28" x14ac:dyDescent="0.3">
      <c r="A26" t="s">
        <v>1004</v>
      </c>
      <c r="B26">
        <v>224852</v>
      </c>
      <c r="C26">
        <v>75105</v>
      </c>
      <c r="D26">
        <v>33.4</v>
      </c>
      <c r="E26">
        <v>149747</v>
      </c>
      <c r="F26" s="21">
        <v>66.599999999999994</v>
      </c>
      <c r="H26" t="str">
        <f>VLOOKUP($A26,$S$4:$X$199,H$3,FALSE)</f>
        <v>pr_region</v>
      </c>
      <c r="I26">
        <f>VLOOKUP($A26,$S$4:$X$199,I$3,FALSE)</f>
        <v>185297</v>
      </c>
      <c r="J26">
        <f>VLOOKUP($A26,$S$4:$X$199,J$3,FALSE)</f>
        <v>53437</v>
      </c>
      <c r="K26">
        <f>VLOOKUP($A26,$S$4:$X$199,K$3,FALSE)</f>
        <v>28.84</v>
      </c>
      <c r="L26">
        <f>VLOOKUP($A26,$S$4:$X$199,L$3,FALSE)</f>
        <v>131860</v>
      </c>
      <c r="M26" s="21">
        <f>VLOOKUP($A26,$S$4:$X$199,M$3,FALSE)</f>
        <v>71.16</v>
      </c>
      <c r="N26" s="55">
        <f t="shared" si="0"/>
        <v>-6.4080944350758895E-2</v>
      </c>
      <c r="O26" s="54">
        <f t="shared" si="1"/>
        <v>-4.5600000000000023</v>
      </c>
      <c r="P26" s="54">
        <f t="shared" si="2"/>
        <v>17887</v>
      </c>
      <c r="S26" t="s">
        <v>1019</v>
      </c>
      <c r="T26">
        <v>185297</v>
      </c>
      <c r="U26">
        <v>42764</v>
      </c>
      <c r="V26">
        <v>23.08</v>
      </c>
      <c r="W26">
        <v>142533</v>
      </c>
      <c r="X26">
        <v>76.92</v>
      </c>
      <c r="Y26" t="str">
        <f t="shared" si="3"/>
        <v>c_objectiondate</v>
      </c>
      <c r="Z26" t="str">
        <f t="shared" si="4"/>
        <v>c_objectiondate</v>
      </c>
      <c r="AB26" t="s">
        <v>1019</v>
      </c>
    </row>
    <row r="27" spans="1:28" x14ac:dyDescent="0.3">
      <c r="A27" t="s">
        <v>1006</v>
      </c>
      <c r="B27">
        <v>224852</v>
      </c>
      <c r="C27">
        <v>75108</v>
      </c>
      <c r="D27">
        <v>33.4</v>
      </c>
      <c r="E27">
        <v>149744</v>
      </c>
      <c r="F27" s="21">
        <v>66.599999999999994</v>
      </c>
      <c r="H27" t="str">
        <f>VLOOKUP($A27,$S$4:$X$199,H$3,FALSE)</f>
        <v>ca_description</v>
      </c>
      <c r="I27">
        <f>VLOOKUP($A27,$S$4:$X$199,I$3,FALSE)</f>
        <v>185297</v>
      </c>
      <c r="J27">
        <f>VLOOKUP($A27,$S$4:$X$199,J$3,FALSE)</f>
        <v>53442</v>
      </c>
      <c r="K27">
        <f>VLOOKUP($A27,$S$4:$X$199,K$3,FALSE)</f>
        <v>28.84</v>
      </c>
      <c r="L27">
        <f>VLOOKUP($A27,$S$4:$X$199,L$3,FALSE)</f>
        <v>131855</v>
      </c>
      <c r="M27" s="21">
        <f>VLOOKUP($A27,$S$4:$X$199,M$3,FALSE)</f>
        <v>71.16</v>
      </c>
      <c r="N27" s="55">
        <f t="shared" si="0"/>
        <v>-6.4080944350758895E-2</v>
      </c>
      <c r="O27" s="54">
        <f t="shared" si="1"/>
        <v>-4.5600000000000023</v>
      </c>
      <c r="P27" s="54">
        <f t="shared" si="2"/>
        <v>17889</v>
      </c>
      <c r="S27" t="s">
        <v>1020</v>
      </c>
      <c r="T27">
        <v>185297</v>
      </c>
      <c r="U27">
        <v>34837</v>
      </c>
      <c r="V27">
        <v>18.8</v>
      </c>
      <c r="W27">
        <v>150460</v>
      </c>
      <c r="X27">
        <v>81.2</v>
      </c>
      <c r="Y27" t="str">
        <f t="shared" si="3"/>
        <v>ca_source</v>
      </c>
      <c r="Z27" t="str">
        <f t="shared" si="4"/>
        <v>ca_source</v>
      </c>
      <c r="AB27" t="s">
        <v>1020</v>
      </c>
    </row>
    <row r="28" spans="1:28" x14ac:dyDescent="0.3">
      <c r="A28" t="s">
        <v>1010</v>
      </c>
      <c r="B28">
        <v>224852</v>
      </c>
      <c r="C28">
        <v>75105</v>
      </c>
      <c r="D28">
        <v>33.4</v>
      </c>
      <c r="E28">
        <v>149747</v>
      </c>
      <c r="F28" s="21">
        <v>66.599999999999994</v>
      </c>
      <c r="H28" t="str">
        <f>VLOOKUP($A28,$S$4:$X$199,H$3,FALSE)</f>
        <v>ca_fiscalyear</v>
      </c>
      <c r="I28">
        <f>VLOOKUP($A28,$S$4:$X$199,I$3,FALSE)</f>
        <v>185297</v>
      </c>
      <c r="J28">
        <f>VLOOKUP($A28,$S$4:$X$199,J$3,FALSE)</f>
        <v>53437</v>
      </c>
      <c r="K28">
        <f>VLOOKUP($A28,$S$4:$X$199,K$3,FALSE)</f>
        <v>28.84</v>
      </c>
      <c r="L28">
        <f>VLOOKUP($A28,$S$4:$X$199,L$3,FALSE)</f>
        <v>131860</v>
      </c>
      <c r="M28" s="21">
        <f>VLOOKUP($A28,$S$4:$X$199,M$3,FALSE)</f>
        <v>71.16</v>
      </c>
      <c r="N28" s="55">
        <f t="shared" si="0"/>
        <v>-6.4080944350758895E-2</v>
      </c>
      <c r="O28" s="54">
        <f t="shared" si="1"/>
        <v>-4.5600000000000023</v>
      </c>
      <c r="P28" s="54">
        <f t="shared" si="2"/>
        <v>17887</v>
      </c>
      <c r="S28" t="s">
        <v>473</v>
      </c>
      <c r="T28">
        <v>185297</v>
      </c>
      <c r="U28">
        <v>14</v>
      </c>
      <c r="V28">
        <v>7.6E-3</v>
      </c>
      <c r="W28">
        <v>185283</v>
      </c>
      <c r="X28">
        <v>99.99</v>
      </c>
      <c r="Y28" t="str">
        <f t="shared" si="3"/>
        <v>noticetype</v>
      </c>
      <c r="Z28" t="str">
        <f t="shared" si="4"/>
        <v>noticetype</v>
      </c>
      <c r="AB28" t="s">
        <v>473</v>
      </c>
    </row>
    <row r="29" spans="1:28" x14ac:dyDescent="0.3">
      <c r="A29" t="s">
        <v>22</v>
      </c>
      <c r="B29">
        <v>224852</v>
      </c>
      <c r="C29">
        <v>48919</v>
      </c>
      <c r="D29">
        <v>21.76</v>
      </c>
      <c r="E29">
        <v>175933</v>
      </c>
      <c r="F29" s="21">
        <v>78.239999999999995</v>
      </c>
      <c r="H29" t="str">
        <f>VLOOKUP($A29,$S$4:$X$199,H$3,FALSE)</f>
        <v>ca_supplytype</v>
      </c>
      <c r="I29">
        <f>VLOOKUP($A29,$S$4:$X$199,I$3,FALSE)</f>
        <v>185297</v>
      </c>
      <c r="J29">
        <f>VLOOKUP($A29,$S$4:$X$199,J$3,FALSE)</f>
        <v>34850</v>
      </c>
      <c r="K29">
        <f>VLOOKUP($A29,$S$4:$X$199,K$3,FALSE)</f>
        <v>18.809999999999999</v>
      </c>
      <c r="L29">
        <f>VLOOKUP($A29,$S$4:$X$199,L$3,FALSE)</f>
        <v>150447</v>
      </c>
      <c r="M29" s="21">
        <f>VLOOKUP($A29,$S$4:$X$199,M$3,FALSE)</f>
        <v>81.19</v>
      </c>
      <c r="N29" s="55">
        <f t="shared" si="0"/>
        <v>-3.6334523956152269E-2</v>
      </c>
      <c r="O29" s="54">
        <f t="shared" si="1"/>
        <v>-2.9500000000000028</v>
      </c>
      <c r="P29" s="54">
        <f t="shared" si="2"/>
        <v>25486</v>
      </c>
      <c r="S29" t="s">
        <v>1025</v>
      </c>
      <c r="T29">
        <v>185297</v>
      </c>
      <c r="U29">
        <v>53449</v>
      </c>
      <c r="V29">
        <v>28.85</v>
      </c>
      <c r="W29">
        <v>131848</v>
      </c>
      <c r="X29">
        <v>71.150000000000006</v>
      </c>
      <c r="Y29" t="str">
        <f t="shared" si="3"/>
        <v>mca_projectname</v>
      </c>
      <c r="Z29" t="str">
        <f t="shared" si="4"/>
        <v>mca_projectname</v>
      </c>
      <c r="AB29" t="s">
        <v>1025</v>
      </c>
    </row>
    <row r="30" spans="1:28" x14ac:dyDescent="0.3">
      <c r="A30" t="s">
        <v>1013</v>
      </c>
      <c r="B30">
        <v>224852</v>
      </c>
      <c r="C30">
        <v>75347</v>
      </c>
      <c r="D30">
        <v>33.51</v>
      </c>
      <c r="E30">
        <v>149505</v>
      </c>
      <c r="F30" s="21">
        <v>66.489999999999995</v>
      </c>
      <c r="H30" t="str">
        <f>VLOOKUP($A30,$S$4:$X$199,H$3,FALSE)</f>
        <v>ca_sector</v>
      </c>
      <c r="I30">
        <f>VLOOKUP($A30,$S$4:$X$199,I$3,FALSE)</f>
        <v>185297</v>
      </c>
      <c r="J30">
        <f>VLOOKUP($A30,$S$4:$X$199,J$3,FALSE)</f>
        <v>53501</v>
      </c>
      <c r="K30">
        <f>VLOOKUP($A30,$S$4:$X$199,K$3,FALSE)</f>
        <v>28.87</v>
      </c>
      <c r="L30">
        <f>VLOOKUP($A30,$S$4:$X$199,L$3,FALSE)</f>
        <v>131796</v>
      </c>
      <c r="M30" s="21">
        <f>VLOOKUP($A30,$S$4:$X$199,M$3,FALSE)</f>
        <v>71.13</v>
      </c>
      <c r="N30" s="55">
        <f t="shared" si="0"/>
        <v>-6.5232672571348252E-2</v>
      </c>
      <c r="O30" s="54">
        <f t="shared" si="1"/>
        <v>-4.6400000000000006</v>
      </c>
      <c r="P30" s="54">
        <f t="shared" si="2"/>
        <v>17709</v>
      </c>
      <c r="S30" t="s">
        <v>1029</v>
      </c>
      <c r="T30">
        <v>185297</v>
      </c>
      <c r="U30">
        <v>42764</v>
      </c>
      <c r="V30">
        <v>23.08</v>
      </c>
      <c r="W30">
        <v>142533</v>
      </c>
      <c r="X30">
        <v>76.92</v>
      </c>
      <c r="Y30" t="str">
        <f t="shared" si="3"/>
        <v>c_projectname</v>
      </c>
      <c r="Z30" t="str">
        <f t="shared" si="4"/>
        <v>c_projectname</v>
      </c>
      <c r="AB30" t="s">
        <v>1029</v>
      </c>
    </row>
    <row r="31" spans="1:28" x14ac:dyDescent="0.3">
      <c r="A31" t="s">
        <v>1015</v>
      </c>
      <c r="B31">
        <v>224852</v>
      </c>
      <c r="C31">
        <v>75105</v>
      </c>
      <c r="D31">
        <v>33.4</v>
      </c>
      <c r="E31">
        <v>149747</v>
      </c>
      <c r="F31" s="21">
        <v>66.599999999999994</v>
      </c>
      <c r="H31" t="str">
        <f>VLOOKUP($A31,$S$4:$X$199,H$3,FALSE)</f>
        <v>lot_id</v>
      </c>
      <c r="I31">
        <f>VLOOKUP($A31,$S$4:$X$199,I$3,FALSE)</f>
        <v>185297</v>
      </c>
      <c r="J31">
        <f>VLOOKUP($A31,$S$4:$X$199,J$3,FALSE)</f>
        <v>53437</v>
      </c>
      <c r="K31">
        <f>VLOOKUP($A31,$S$4:$X$199,K$3,FALSE)</f>
        <v>28.84</v>
      </c>
      <c r="L31">
        <f>VLOOKUP($A31,$S$4:$X$199,L$3,FALSE)</f>
        <v>131860</v>
      </c>
      <c r="M31" s="21">
        <f>VLOOKUP($A31,$S$4:$X$199,M$3,FALSE)</f>
        <v>71.16</v>
      </c>
      <c r="N31" s="55">
        <f t="shared" si="0"/>
        <v>-6.4080944350758895E-2</v>
      </c>
      <c r="O31" s="54">
        <f t="shared" si="1"/>
        <v>-4.5600000000000023</v>
      </c>
      <c r="P31" s="54">
        <f t="shared" si="2"/>
        <v>17887</v>
      </c>
      <c r="S31" t="s">
        <v>1322</v>
      </c>
      <c r="T31">
        <v>185297</v>
      </c>
      <c r="U31">
        <v>53810</v>
      </c>
      <c r="V31">
        <v>29.04</v>
      </c>
      <c r="W31">
        <v>131487</v>
      </c>
      <c r="X31">
        <v>70.959999999999994</v>
      </c>
      <c r="Y31" t="str">
        <f t="shared" si="3"/>
        <v>mca_buyerassignedid</v>
      </c>
      <c r="Z31" t="str">
        <f t="shared" si="4"/>
        <v>mca_buyerassignedid</v>
      </c>
      <c r="AB31" t="s">
        <v>1322</v>
      </c>
    </row>
    <row r="32" spans="1:28" x14ac:dyDescent="0.3">
      <c r="A32" t="s">
        <v>1017</v>
      </c>
      <c r="B32">
        <v>224852</v>
      </c>
      <c r="C32">
        <v>75105</v>
      </c>
      <c r="D32">
        <v>33.4</v>
      </c>
      <c r="E32">
        <v>149747</v>
      </c>
      <c r="F32" s="21">
        <v>66.599999999999994</v>
      </c>
      <c r="H32" t="str">
        <f>VLOOKUP($A32,$S$4:$X$199,H$3,FALSE)</f>
        <v>ca_nr_lot</v>
      </c>
      <c r="I32">
        <f>VLOOKUP($A32,$S$4:$X$199,I$3,FALSE)</f>
        <v>185297</v>
      </c>
      <c r="J32">
        <f>VLOOKUP($A32,$S$4:$X$199,J$3,FALSE)</f>
        <v>53437</v>
      </c>
      <c r="K32">
        <f>VLOOKUP($A32,$S$4:$X$199,K$3,FALSE)</f>
        <v>28.84</v>
      </c>
      <c r="L32">
        <f>VLOOKUP($A32,$S$4:$X$199,L$3,FALSE)</f>
        <v>131860</v>
      </c>
      <c r="M32" s="21">
        <f>VLOOKUP($A32,$S$4:$X$199,M$3,FALSE)</f>
        <v>71.16</v>
      </c>
      <c r="N32" s="55">
        <f t="shared" si="0"/>
        <v>-6.4080944350758895E-2</v>
      </c>
      <c r="O32" s="54">
        <f t="shared" si="1"/>
        <v>-4.5600000000000023</v>
      </c>
      <c r="P32" s="54">
        <f t="shared" si="2"/>
        <v>17887</v>
      </c>
      <c r="S32" t="s">
        <v>1323</v>
      </c>
      <c r="T32">
        <v>185297</v>
      </c>
      <c r="U32">
        <v>50179</v>
      </c>
      <c r="V32">
        <v>27.08</v>
      </c>
      <c r="W32">
        <v>135118</v>
      </c>
      <c r="X32">
        <v>72.92</v>
      </c>
      <c r="Y32" t="str">
        <f t="shared" si="3"/>
        <v>c_buyerassignedid</v>
      </c>
      <c r="Z32" t="str">
        <f t="shared" si="4"/>
        <v>c_buyerassignedid</v>
      </c>
      <c r="AB32" t="s">
        <v>1323</v>
      </c>
    </row>
    <row r="33" spans="1:28" x14ac:dyDescent="0.3">
      <c r="A33" t="s">
        <v>1019</v>
      </c>
      <c r="B33">
        <v>224852</v>
      </c>
      <c r="C33">
        <v>59184</v>
      </c>
      <c r="D33">
        <v>26.32</v>
      </c>
      <c r="E33">
        <v>165668</v>
      </c>
      <c r="F33" s="21">
        <v>73.680000000000007</v>
      </c>
      <c r="H33" t="str">
        <f>VLOOKUP($A33,$S$4:$X$199,H$3,FALSE)</f>
        <v>c_objectiondate</v>
      </c>
      <c r="I33">
        <f>VLOOKUP($A33,$S$4:$X$199,I$3,FALSE)</f>
        <v>185297</v>
      </c>
      <c r="J33">
        <f>VLOOKUP($A33,$S$4:$X$199,J$3,FALSE)</f>
        <v>42764</v>
      </c>
      <c r="K33">
        <f>VLOOKUP($A33,$S$4:$X$199,K$3,FALSE)</f>
        <v>23.08</v>
      </c>
      <c r="L33">
        <f>VLOOKUP($A33,$S$4:$X$199,L$3,FALSE)</f>
        <v>142533</v>
      </c>
      <c r="M33" s="21">
        <f>VLOOKUP($A33,$S$4:$X$199,M$3,FALSE)</f>
        <v>76.92</v>
      </c>
      <c r="N33" s="55">
        <f t="shared" si="0"/>
        <v>-4.2121684867394628E-2</v>
      </c>
      <c r="O33" s="54">
        <f t="shared" si="1"/>
        <v>-3.2399999999999949</v>
      </c>
      <c r="P33" s="54">
        <f t="shared" si="2"/>
        <v>23135</v>
      </c>
      <c r="S33" t="s">
        <v>1324</v>
      </c>
      <c r="T33">
        <v>185297</v>
      </c>
      <c r="U33">
        <v>53437</v>
      </c>
      <c r="V33">
        <v>28.84</v>
      </c>
      <c r="W33">
        <v>131860</v>
      </c>
      <c r="X33">
        <v>71.16</v>
      </c>
      <c r="Y33" t="str">
        <f t="shared" si="3"/>
        <v>mca_contractsignaturedate</v>
      </c>
      <c r="Z33" t="str">
        <f t="shared" si="4"/>
        <v>mca_contractsignaturedate</v>
      </c>
      <c r="AB33" t="s">
        <v>1324</v>
      </c>
    </row>
    <row r="34" spans="1:28" x14ac:dyDescent="0.3">
      <c r="A34" t="s">
        <v>1295</v>
      </c>
      <c r="B34">
        <v>224852</v>
      </c>
      <c r="C34">
        <v>85772</v>
      </c>
      <c r="D34">
        <v>38.15</v>
      </c>
      <c r="E34">
        <v>139080</v>
      </c>
      <c r="F34" s="21">
        <v>61.85</v>
      </c>
      <c r="H34" t="e">
        <f>VLOOKUP($A34,$S$4:$X$199,H$3,FALSE)</f>
        <v>#N/A</v>
      </c>
      <c r="I34" t="e">
        <f>VLOOKUP($A34,$S$4:$X$199,I$3,FALSE)</f>
        <v>#N/A</v>
      </c>
      <c r="J34" t="e">
        <f>VLOOKUP($A34,$S$4:$X$199,J$3,FALSE)</f>
        <v>#N/A</v>
      </c>
      <c r="K34" t="e">
        <f>VLOOKUP($A34,$S$4:$X$199,K$3,FALSE)</f>
        <v>#N/A</v>
      </c>
      <c r="L34" t="e">
        <f>VLOOKUP($A34,$S$4:$X$199,L$3,FALSE)</f>
        <v>#N/A</v>
      </c>
      <c r="M34" s="21" t="e">
        <f>VLOOKUP($A34,$S$4:$X$199,M$3,FALSE)</f>
        <v>#N/A</v>
      </c>
      <c r="N34" s="55" t="e">
        <f t="shared" si="0"/>
        <v>#N/A</v>
      </c>
      <c r="O34" s="54" t="e">
        <f t="shared" si="1"/>
        <v>#N/A</v>
      </c>
      <c r="P34" s="54" t="e">
        <f t="shared" si="2"/>
        <v>#N/A</v>
      </c>
      <c r="S34" t="s">
        <v>1325</v>
      </c>
      <c r="T34">
        <v>185297</v>
      </c>
      <c r="U34">
        <v>42764</v>
      </c>
      <c r="V34">
        <v>23.08</v>
      </c>
      <c r="W34">
        <v>142533</v>
      </c>
      <c r="X34">
        <v>76.92</v>
      </c>
      <c r="Y34" t="str">
        <f t="shared" si="3"/>
        <v>c_contractsignaturedate</v>
      </c>
      <c r="Z34" t="str">
        <f t="shared" si="4"/>
        <v>c_contractsignaturedate</v>
      </c>
      <c r="AB34" t="s">
        <v>1325</v>
      </c>
    </row>
    <row r="35" spans="1:28" x14ac:dyDescent="0.3">
      <c r="A35" t="s">
        <v>1020</v>
      </c>
      <c r="B35">
        <v>224852</v>
      </c>
      <c r="C35">
        <v>48517</v>
      </c>
      <c r="D35">
        <v>21.58</v>
      </c>
      <c r="E35">
        <v>176335</v>
      </c>
      <c r="F35" s="21">
        <v>78.42</v>
      </c>
      <c r="H35" t="str">
        <f>VLOOKUP($A35,$S$4:$X$199,H$3,FALSE)</f>
        <v>ca_source</v>
      </c>
      <c r="I35">
        <f>VLOOKUP($A35,$S$4:$X$199,I$3,FALSE)</f>
        <v>185297</v>
      </c>
      <c r="J35">
        <f>VLOOKUP($A35,$S$4:$X$199,J$3,FALSE)</f>
        <v>34837</v>
      </c>
      <c r="K35">
        <f>VLOOKUP($A35,$S$4:$X$199,K$3,FALSE)</f>
        <v>18.8</v>
      </c>
      <c r="L35">
        <f>VLOOKUP($A35,$S$4:$X$199,L$3,FALSE)</f>
        <v>150460</v>
      </c>
      <c r="M35" s="21">
        <f>VLOOKUP($A35,$S$4:$X$199,M$3,FALSE)</f>
        <v>81.2</v>
      </c>
      <c r="N35" s="55">
        <f t="shared" si="0"/>
        <v>-3.4236453201970454E-2</v>
      </c>
      <c r="O35" s="54">
        <f t="shared" si="1"/>
        <v>-2.7800000000000011</v>
      </c>
      <c r="P35" s="54">
        <f t="shared" si="2"/>
        <v>25875</v>
      </c>
      <c r="S35" t="s">
        <v>57</v>
      </c>
      <c r="T35">
        <v>185297</v>
      </c>
      <c r="U35">
        <v>42764</v>
      </c>
      <c r="V35">
        <v>23.08</v>
      </c>
      <c r="W35">
        <v>142533</v>
      </c>
      <c r="X35">
        <v>76.92</v>
      </c>
      <c r="Y35" t="str">
        <f t="shared" si="3"/>
        <v>country_name</v>
      </c>
      <c r="Z35" t="str">
        <f t="shared" si="4"/>
        <v>country_name</v>
      </c>
      <c r="AB35" t="s">
        <v>57</v>
      </c>
    </row>
    <row r="36" spans="1:28" x14ac:dyDescent="0.3">
      <c r="A36" t="s">
        <v>473</v>
      </c>
      <c r="B36">
        <v>224852</v>
      </c>
      <c r="C36">
        <v>3</v>
      </c>
      <c r="D36">
        <v>1.2999999999999999E-3</v>
      </c>
      <c r="E36">
        <v>224849</v>
      </c>
      <c r="F36" s="21">
        <v>100</v>
      </c>
      <c r="H36" t="str">
        <f>VLOOKUP($A36,$S$4:$X$199,H$3,FALSE)</f>
        <v>noticetype</v>
      </c>
      <c r="I36">
        <f>VLOOKUP($A36,$S$4:$X$199,I$3,FALSE)</f>
        <v>185297</v>
      </c>
      <c r="J36">
        <f>VLOOKUP($A36,$S$4:$X$199,J$3,FALSE)</f>
        <v>14</v>
      </c>
      <c r="K36">
        <f>VLOOKUP($A36,$S$4:$X$199,K$3,FALSE)</f>
        <v>7.6E-3</v>
      </c>
      <c r="L36">
        <f>VLOOKUP($A36,$S$4:$X$199,L$3,FALSE)</f>
        <v>185283</v>
      </c>
      <c r="M36" s="21">
        <f>VLOOKUP($A36,$S$4:$X$199,M$3,FALSE)</f>
        <v>99.99</v>
      </c>
      <c r="N36" s="55">
        <f t="shared" si="0"/>
        <v>1.0001000100015117E-4</v>
      </c>
      <c r="O36" s="54">
        <f t="shared" si="1"/>
        <v>1.0000000000005116E-2</v>
      </c>
      <c r="P36" s="54">
        <f t="shared" si="2"/>
        <v>39566</v>
      </c>
      <c r="S36" t="s">
        <v>58</v>
      </c>
      <c r="T36">
        <v>185297</v>
      </c>
      <c r="U36">
        <v>45899</v>
      </c>
      <c r="V36">
        <v>24.77</v>
      </c>
      <c r="W36">
        <v>139398</v>
      </c>
      <c r="X36">
        <v>75.23</v>
      </c>
      <c r="Y36" t="str">
        <f t="shared" si="3"/>
        <v>WBCode</v>
      </c>
      <c r="Z36" t="str">
        <f t="shared" si="4"/>
        <v>WBCode</v>
      </c>
      <c r="AB36" t="s">
        <v>58</v>
      </c>
    </row>
    <row r="37" spans="1:28" x14ac:dyDescent="0.3">
      <c r="A37" t="s">
        <v>1025</v>
      </c>
      <c r="B37">
        <v>224852</v>
      </c>
      <c r="C37">
        <v>75105</v>
      </c>
      <c r="D37">
        <v>33.4</v>
      </c>
      <c r="E37">
        <v>149747</v>
      </c>
      <c r="F37" s="21">
        <v>66.599999999999994</v>
      </c>
      <c r="H37" t="str">
        <f>VLOOKUP($A37,$S$4:$X$199,H$3,FALSE)</f>
        <v>mca_projectname</v>
      </c>
      <c r="I37">
        <f>VLOOKUP($A37,$S$4:$X$199,I$3,FALSE)</f>
        <v>185297</v>
      </c>
      <c r="J37">
        <f>VLOOKUP($A37,$S$4:$X$199,J$3,FALSE)</f>
        <v>53449</v>
      </c>
      <c r="K37">
        <f>VLOOKUP($A37,$S$4:$X$199,K$3,FALSE)</f>
        <v>28.85</v>
      </c>
      <c r="L37">
        <f>VLOOKUP($A37,$S$4:$X$199,L$3,FALSE)</f>
        <v>131848</v>
      </c>
      <c r="M37" s="21">
        <f>VLOOKUP($A37,$S$4:$X$199,M$3,FALSE)</f>
        <v>71.150000000000006</v>
      </c>
      <c r="N37" s="55">
        <f t="shared" si="0"/>
        <v>-6.3949402670414768E-2</v>
      </c>
      <c r="O37" s="54">
        <f t="shared" si="1"/>
        <v>-4.5500000000000114</v>
      </c>
      <c r="P37" s="54">
        <f t="shared" si="2"/>
        <v>17899</v>
      </c>
      <c r="S37" t="s">
        <v>60</v>
      </c>
      <c r="T37">
        <v>185297</v>
      </c>
      <c r="U37">
        <v>70815</v>
      </c>
      <c r="V37">
        <v>38.22</v>
      </c>
      <c r="W37">
        <v>114482</v>
      </c>
      <c r="X37">
        <v>61.78</v>
      </c>
      <c r="Y37" t="str">
        <f t="shared" si="3"/>
        <v>ppp</v>
      </c>
      <c r="Z37" t="str">
        <f t="shared" si="4"/>
        <v>ppp</v>
      </c>
      <c r="AB37" t="s">
        <v>60</v>
      </c>
    </row>
    <row r="38" spans="1:28" x14ac:dyDescent="0.3">
      <c r="A38" t="s">
        <v>1029</v>
      </c>
      <c r="B38">
        <v>224852</v>
      </c>
      <c r="C38">
        <v>59184</v>
      </c>
      <c r="D38">
        <v>26.32</v>
      </c>
      <c r="E38">
        <v>165668</v>
      </c>
      <c r="F38" s="21">
        <v>73.680000000000007</v>
      </c>
      <c r="H38" t="str">
        <f>VLOOKUP($A38,$S$4:$X$199,H$3,FALSE)</f>
        <v>c_projectname</v>
      </c>
      <c r="I38">
        <f>VLOOKUP($A38,$S$4:$X$199,I$3,FALSE)</f>
        <v>185297</v>
      </c>
      <c r="J38">
        <f>VLOOKUP($A38,$S$4:$X$199,J$3,FALSE)</f>
        <v>42764</v>
      </c>
      <c r="K38">
        <f>VLOOKUP($A38,$S$4:$X$199,K$3,FALSE)</f>
        <v>23.08</v>
      </c>
      <c r="L38">
        <f>VLOOKUP($A38,$S$4:$X$199,L$3,FALSE)</f>
        <v>142533</v>
      </c>
      <c r="M38" s="21">
        <f>VLOOKUP($A38,$S$4:$X$199,M$3,FALSE)</f>
        <v>76.92</v>
      </c>
      <c r="N38" s="55">
        <f t="shared" si="0"/>
        <v>-4.2121684867394628E-2</v>
      </c>
      <c r="O38" s="54">
        <f t="shared" si="1"/>
        <v>-3.2399999999999949</v>
      </c>
      <c r="P38" s="54">
        <f t="shared" si="2"/>
        <v>23135</v>
      </c>
      <c r="S38" t="s">
        <v>230</v>
      </c>
      <c r="T38">
        <v>185297</v>
      </c>
      <c r="U38">
        <v>70817</v>
      </c>
      <c r="V38">
        <v>38.22</v>
      </c>
      <c r="W38">
        <v>114480</v>
      </c>
      <c r="X38">
        <v>61.78</v>
      </c>
      <c r="Y38" t="str">
        <f t="shared" si="3"/>
        <v>ca_contract_value</v>
      </c>
      <c r="Z38" t="str">
        <f t="shared" si="4"/>
        <v>ca_contract_value</v>
      </c>
      <c r="AB38" t="s">
        <v>230</v>
      </c>
    </row>
    <row r="39" spans="1:28" x14ac:dyDescent="0.3">
      <c r="A39" t="s">
        <v>1322</v>
      </c>
      <c r="B39">
        <v>224852</v>
      </c>
      <c r="C39">
        <v>75539</v>
      </c>
      <c r="D39">
        <v>33.590000000000003</v>
      </c>
      <c r="E39">
        <v>149313</v>
      </c>
      <c r="F39" s="21">
        <v>66.41</v>
      </c>
      <c r="H39" t="str">
        <f>VLOOKUP($A39,$S$4:$X$199,H$3,FALSE)</f>
        <v>mca_buyerassignedid</v>
      </c>
      <c r="I39">
        <f>VLOOKUP($A39,$S$4:$X$199,I$3,FALSE)</f>
        <v>185297</v>
      </c>
      <c r="J39">
        <f>VLOOKUP($A39,$S$4:$X$199,J$3,FALSE)</f>
        <v>53810</v>
      </c>
      <c r="K39">
        <f>VLOOKUP($A39,$S$4:$X$199,K$3,FALSE)</f>
        <v>29.04</v>
      </c>
      <c r="L39">
        <f>VLOOKUP($A39,$S$4:$X$199,L$3,FALSE)</f>
        <v>131487</v>
      </c>
      <c r="M39" s="21">
        <f>VLOOKUP($A39,$S$4:$X$199,M$3,FALSE)</f>
        <v>70.959999999999994</v>
      </c>
      <c r="N39" s="55">
        <f t="shared" si="0"/>
        <v>-6.412063134160087E-2</v>
      </c>
      <c r="O39" s="54">
        <f t="shared" si="1"/>
        <v>-4.5499999999999972</v>
      </c>
      <c r="P39" s="54">
        <f t="shared" si="2"/>
        <v>17826</v>
      </c>
      <c r="S39" t="s">
        <v>1327</v>
      </c>
      <c r="T39">
        <v>185297</v>
      </c>
      <c r="U39">
        <v>34837</v>
      </c>
      <c r="V39">
        <v>18.8</v>
      </c>
      <c r="W39">
        <v>150460</v>
      </c>
      <c r="X39">
        <v>81.2</v>
      </c>
      <c r="Y39" t="str">
        <f t="shared" si="3"/>
        <v>ca_admin_capacity</v>
      </c>
      <c r="Z39" t="str">
        <f t="shared" si="4"/>
        <v>ca_admin_capacity</v>
      </c>
      <c r="AB39" t="s">
        <v>1327</v>
      </c>
    </row>
    <row r="40" spans="1:28" x14ac:dyDescent="0.3">
      <c r="A40" t="s">
        <v>1323</v>
      </c>
      <c r="B40">
        <v>224852</v>
      </c>
      <c r="C40">
        <v>66688</v>
      </c>
      <c r="D40">
        <v>29.66</v>
      </c>
      <c r="E40">
        <v>158164</v>
      </c>
      <c r="F40" s="21">
        <v>70.34</v>
      </c>
      <c r="H40" t="str">
        <f>VLOOKUP($A40,$S$4:$X$199,H$3,FALSE)</f>
        <v>c_buyerassignedid</v>
      </c>
      <c r="I40">
        <f>VLOOKUP($A40,$S$4:$X$199,I$3,FALSE)</f>
        <v>185297</v>
      </c>
      <c r="J40">
        <f>VLOOKUP($A40,$S$4:$X$199,J$3,FALSE)</f>
        <v>50179</v>
      </c>
      <c r="K40">
        <f>VLOOKUP($A40,$S$4:$X$199,K$3,FALSE)</f>
        <v>27.08</v>
      </c>
      <c r="L40">
        <f>VLOOKUP($A40,$S$4:$X$199,L$3,FALSE)</f>
        <v>135118</v>
      </c>
      <c r="M40" s="21">
        <f>VLOOKUP($A40,$S$4:$X$199,M$3,FALSE)</f>
        <v>72.92</v>
      </c>
      <c r="N40" s="55">
        <f t="shared" si="0"/>
        <v>-3.5381239714755874E-2</v>
      </c>
      <c r="O40" s="54">
        <f t="shared" si="1"/>
        <v>-2.5799999999999983</v>
      </c>
      <c r="P40" s="54">
        <f t="shared" si="2"/>
        <v>23046</v>
      </c>
      <c r="S40" t="s">
        <v>1044</v>
      </c>
      <c r="T40">
        <v>185297</v>
      </c>
      <c r="U40">
        <v>147975</v>
      </c>
      <c r="V40">
        <v>79.86</v>
      </c>
      <c r="W40">
        <v>37322</v>
      </c>
      <c r="X40">
        <v>20.14</v>
      </c>
      <c r="Y40" t="str">
        <f t="shared" si="3"/>
        <v>cft_country</v>
      </c>
      <c r="Z40" t="str">
        <f t="shared" si="4"/>
        <v>cft_country</v>
      </c>
      <c r="AB40" t="s">
        <v>1044</v>
      </c>
    </row>
    <row r="41" spans="1:28" x14ac:dyDescent="0.3">
      <c r="A41" t="s">
        <v>1324</v>
      </c>
      <c r="B41">
        <v>224852</v>
      </c>
      <c r="C41">
        <v>75105</v>
      </c>
      <c r="D41">
        <v>33.4</v>
      </c>
      <c r="E41">
        <v>149747</v>
      </c>
      <c r="F41" s="21">
        <v>66.599999999999994</v>
      </c>
      <c r="H41" t="str">
        <f>VLOOKUP($A41,$S$4:$X$199,H$3,FALSE)</f>
        <v>mca_contractsignaturedate</v>
      </c>
      <c r="I41">
        <f>VLOOKUP($A41,$S$4:$X$199,I$3,FALSE)</f>
        <v>185297</v>
      </c>
      <c r="J41">
        <f>VLOOKUP($A41,$S$4:$X$199,J$3,FALSE)</f>
        <v>53437</v>
      </c>
      <c r="K41">
        <f>VLOOKUP($A41,$S$4:$X$199,K$3,FALSE)</f>
        <v>28.84</v>
      </c>
      <c r="L41">
        <f>VLOOKUP($A41,$S$4:$X$199,L$3,FALSE)</f>
        <v>131860</v>
      </c>
      <c r="M41" s="21">
        <f>VLOOKUP($A41,$S$4:$X$199,M$3,FALSE)</f>
        <v>71.16</v>
      </c>
      <c r="N41" s="55">
        <f t="shared" si="0"/>
        <v>-6.4080944350758895E-2</v>
      </c>
      <c r="O41" s="54">
        <f t="shared" si="1"/>
        <v>-4.5600000000000023</v>
      </c>
      <c r="P41" s="54">
        <f t="shared" si="2"/>
        <v>17887</v>
      </c>
      <c r="S41" t="s">
        <v>1046</v>
      </c>
      <c r="T41">
        <v>185297</v>
      </c>
      <c r="U41">
        <v>147975</v>
      </c>
      <c r="V41">
        <v>79.86</v>
      </c>
      <c r="W41">
        <v>37322</v>
      </c>
      <c r="X41">
        <v>20.14</v>
      </c>
      <c r="Y41" t="str">
        <f t="shared" si="3"/>
        <v>cft_pr_name</v>
      </c>
      <c r="Z41" t="str">
        <f t="shared" si="4"/>
        <v>cft_pr_name</v>
      </c>
      <c r="AB41" t="s">
        <v>1046</v>
      </c>
    </row>
    <row r="42" spans="1:28" x14ac:dyDescent="0.3">
      <c r="A42" t="s">
        <v>1325</v>
      </c>
      <c r="B42">
        <v>224852</v>
      </c>
      <c r="C42">
        <v>59184</v>
      </c>
      <c r="D42">
        <v>26.32</v>
      </c>
      <c r="E42">
        <v>165668</v>
      </c>
      <c r="F42" s="21">
        <v>73.680000000000007</v>
      </c>
      <c r="H42" t="str">
        <f>VLOOKUP($A42,$S$4:$X$199,H$3,FALSE)</f>
        <v>c_contractsignaturedate</v>
      </c>
      <c r="I42">
        <f>VLOOKUP($A42,$S$4:$X$199,I$3,FALSE)</f>
        <v>185297</v>
      </c>
      <c r="J42">
        <f>VLOOKUP($A42,$S$4:$X$199,J$3,FALSE)</f>
        <v>42764</v>
      </c>
      <c r="K42">
        <f>VLOOKUP($A42,$S$4:$X$199,K$3,FALSE)</f>
        <v>23.08</v>
      </c>
      <c r="L42">
        <f>VLOOKUP($A42,$S$4:$X$199,L$3,FALSE)</f>
        <v>142533</v>
      </c>
      <c r="M42" s="21">
        <f>VLOOKUP($A42,$S$4:$X$199,M$3,FALSE)</f>
        <v>76.92</v>
      </c>
      <c r="N42" s="55">
        <f t="shared" si="0"/>
        <v>-4.2121684867394628E-2</v>
      </c>
      <c r="O42" s="54">
        <f t="shared" si="1"/>
        <v>-3.2399999999999949</v>
      </c>
      <c r="P42" s="54">
        <f t="shared" si="2"/>
        <v>23135</v>
      </c>
      <c r="S42" t="s">
        <v>1048</v>
      </c>
      <c r="T42">
        <v>185297</v>
      </c>
      <c r="U42">
        <v>147975</v>
      </c>
      <c r="V42">
        <v>79.86</v>
      </c>
      <c r="W42">
        <v>37322</v>
      </c>
      <c r="X42">
        <v>20.14</v>
      </c>
      <c r="Y42" t="str">
        <f t="shared" si="3"/>
        <v>cft_title</v>
      </c>
      <c r="Z42" t="str">
        <f t="shared" si="4"/>
        <v>cft_title</v>
      </c>
      <c r="AB42" t="s">
        <v>1048</v>
      </c>
    </row>
    <row r="43" spans="1:28" x14ac:dyDescent="0.3">
      <c r="A43" t="s">
        <v>57</v>
      </c>
      <c r="B43">
        <v>224852</v>
      </c>
      <c r="C43">
        <v>59184</v>
      </c>
      <c r="D43">
        <v>26.32</v>
      </c>
      <c r="E43">
        <v>165668</v>
      </c>
      <c r="F43" s="21">
        <v>73.680000000000007</v>
      </c>
      <c r="H43" t="str">
        <f>VLOOKUP($A43,$S$4:$X$199,H$3,FALSE)</f>
        <v>country_name</v>
      </c>
      <c r="I43">
        <f>VLOOKUP($A43,$S$4:$X$199,I$3,FALSE)</f>
        <v>185297</v>
      </c>
      <c r="J43">
        <f>VLOOKUP($A43,$S$4:$X$199,J$3,FALSE)</f>
        <v>42764</v>
      </c>
      <c r="K43">
        <f>VLOOKUP($A43,$S$4:$X$199,K$3,FALSE)</f>
        <v>23.08</v>
      </c>
      <c r="L43">
        <f>VLOOKUP($A43,$S$4:$X$199,L$3,FALSE)</f>
        <v>142533</v>
      </c>
      <c r="M43" s="21">
        <f>VLOOKUP($A43,$S$4:$X$199,M$3,FALSE)</f>
        <v>76.92</v>
      </c>
      <c r="N43" s="55">
        <f t="shared" si="0"/>
        <v>-4.2121684867394628E-2</v>
      </c>
      <c r="O43" s="54">
        <f t="shared" si="1"/>
        <v>-3.2399999999999949</v>
      </c>
      <c r="P43" s="54">
        <f t="shared" si="2"/>
        <v>23135</v>
      </c>
      <c r="S43" t="s">
        <v>1051</v>
      </c>
      <c r="T43">
        <v>185297</v>
      </c>
      <c r="U43">
        <v>152131</v>
      </c>
      <c r="V43">
        <v>82.1</v>
      </c>
      <c r="W43">
        <v>33166</v>
      </c>
      <c r="X43">
        <v>17.899999999999999</v>
      </c>
      <c r="Y43" t="str">
        <f t="shared" si="3"/>
        <v>cft_procedure</v>
      </c>
      <c r="Z43" t="str">
        <f t="shared" si="4"/>
        <v>cft_procedure</v>
      </c>
      <c r="AB43" t="s">
        <v>1051</v>
      </c>
    </row>
    <row r="44" spans="1:28" x14ac:dyDescent="0.3">
      <c r="A44" t="s">
        <v>58</v>
      </c>
      <c r="B44">
        <v>224852</v>
      </c>
      <c r="C44">
        <v>59812</v>
      </c>
      <c r="D44">
        <v>26.6</v>
      </c>
      <c r="E44">
        <v>165040</v>
      </c>
      <c r="F44" s="21">
        <v>73.400000000000006</v>
      </c>
      <c r="H44" t="str">
        <f>VLOOKUP($A44,$S$4:$X$199,H$3,FALSE)</f>
        <v>WBCode</v>
      </c>
      <c r="I44">
        <f>VLOOKUP($A44,$S$4:$X$199,I$3,FALSE)</f>
        <v>185297</v>
      </c>
      <c r="J44">
        <f>VLOOKUP($A44,$S$4:$X$199,J$3,FALSE)</f>
        <v>45899</v>
      </c>
      <c r="K44">
        <f>VLOOKUP($A44,$S$4:$X$199,K$3,FALSE)</f>
        <v>24.77</v>
      </c>
      <c r="L44">
        <f>VLOOKUP($A44,$S$4:$X$199,L$3,FALSE)</f>
        <v>139398</v>
      </c>
      <c r="M44" s="21">
        <f>VLOOKUP($A44,$S$4:$X$199,M$3,FALSE)</f>
        <v>75.23</v>
      </c>
      <c r="N44" s="55">
        <f t="shared" si="0"/>
        <v>-2.4325402100225949E-2</v>
      </c>
      <c r="O44" s="54">
        <f t="shared" si="1"/>
        <v>-1.8299999999999983</v>
      </c>
      <c r="P44" s="54">
        <f t="shared" si="2"/>
        <v>25642</v>
      </c>
      <c r="S44" t="s">
        <v>1053</v>
      </c>
      <c r="T44">
        <v>185297</v>
      </c>
      <c r="U44">
        <v>159359</v>
      </c>
      <c r="V44">
        <v>86</v>
      </c>
      <c r="W44">
        <v>25938</v>
      </c>
      <c r="X44">
        <v>14</v>
      </c>
      <c r="Y44" t="str">
        <f t="shared" si="3"/>
        <v>cft_fip_name</v>
      </c>
      <c r="Z44" t="str">
        <f t="shared" si="4"/>
        <v>cft_fip_name</v>
      </c>
      <c r="AB44" t="s">
        <v>1053</v>
      </c>
    </row>
    <row r="45" spans="1:28" x14ac:dyDescent="0.3">
      <c r="A45" t="s">
        <v>60</v>
      </c>
      <c r="B45">
        <v>224852</v>
      </c>
      <c r="C45">
        <v>87876</v>
      </c>
      <c r="D45">
        <v>39.08</v>
      </c>
      <c r="E45">
        <v>136976</v>
      </c>
      <c r="F45" s="21">
        <v>60.92</v>
      </c>
      <c r="H45" t="str">
        <f>VLOOKUP($A45,$S$4:$X$199,H$3,FALSE)</f>
        <v>ppp</v>
      </c>
      <c r="I45">
        <f>VLOOKUP($A45,$S$4:$X$199,I$3,FALSE)</f>
        <v>185297</v>
      </c>
      <c r="J45">
        <f>VLOOKUP($A45,$S$4:$X$199,J$3,FALSE)</f>
        <v>70815</v>
      </c>
      <c r="K45">
        <f>VLOOKUP($A45,$S$4:$X$199,K$3,FALSE)</f>
        <v>38.22</v>
      </c>
      <c r="L45">
        <f>VLOOKUP($A45,$S$4:$X$199,L$3,FALSE)</f>
        <v>114482</v>
      </c>
      <c r="M45" s="21">
        <f>VLOOKUP($A45,$S$4:$X$199,M$3,FALSE)</f>
        <v>61.78</v>
      </c>
      <c r="N45" s="55">
        <f t="shared" si="0"/>
        <v>-1.3920362576885715E-2</v>
      </c>
      <c r="O45" s="54">
        <f t="shared" si="1"/>
        <v>-0.85999999999999943</v>
      </c>
      <c r="P45" s="54">
        <f t="shared" si="2"/>
        <v>22494</v>
      </c>
      <c r="S45" t="s">
        <v>1057</v>
      </c>
      <c r="T45">
        <v>185297</v>
      </c>
      <c r="U45">
        <v>159417</v>
      </c>
      <c r="V45">
        <v>86.03</v>
      </c>
      <c r="W45">
        <v>25880</v>
      </c>
      <c r="X45">
        <v>13.97</v>
      </c>
      <c r="Y45" t="str">
        <f t="shared" si="3"/>
        <v>cft_fip_email</v>
      </c>
      <c r="Z45" t="str">
        <f t="shared" si="4"/>
        <v>cft_fip_email</v>
      </c>
      <c r="AB45" t="s">
        <v>1057</v>
      </c>
    </row>
    <row r="46" spans="1:28" x14ac:dyDescent="0.3">
      <c r="A46" t="s">
        <v>230</v>
      </c>
      <c r="B46">
        <v>224852</v>
      </c>
      <c r="C46">
        <v>87876</v>
      </c>
      <c r="D46">
        <v>39.08</v>
      </c>
      <c r="E46">
        <v>136976</v>
      </c>
      <c r="F46" s="21">
        <v>60.92</v>
      </c>
      <c r="H46" t="str">
        <f>VLOOKUP($A46,$S$4:$X$199,H$3,FALSE)</f>
        <v>ca_contract_value</v>
      </c>
      <c r="I46">
        <f>VLOOKUP($A46,$S$4:$X$199,I$3,FALSE)</f>
        <v>185297</v>
      </c>
      <c r="J46">
        <f>VLOOKUP($A46,$S$4:$X$199,J$3,FALSE)</f>
        <v>70817</v>
      </c>
      <c r="K46">
        <f>VLOOKUP($A46,$S$4:$X$199,K$3,FALSE)</f>
        <v>38.22</v>
      </c>
      <c r="L46">
        <f>VLOOKUP($A46,$S$4:$X$199,L$3,FALSE)</f>
        <v>114480</v>
      </c>
      <c r="M46" s="21">
        <f>VLOOKUP($A46,$S$4:$X$199,M$3,FALSE)</f>
        <v>61.78</v>
      </c>
      <c r="N46" s="55">
        <f t="shared" si="0"/>
        <v>-1.3920362576885715E-2</v>
      </c>
      <c r="O46" s="54">
        <f t="shared" si="1"/>
        <v>-0.85999999999999943</v>
      </c>
      <c r="P46" s="54">
        <f t="shared" si="2"/>
        <v>22496</v>
      </c>
      <c r="S46" t="s">
        <v>1060</v>
      </c>
      <c r="T46">
        <v>185297</v>
      </c>
      <c r="U46">
        <v>159368</v>
      </c>
      <c r="V46">
        <v>86.01</v>
      </c>
      <c r="W46">
        <v>25929</v>
      </c>
      <c r="X46">
        <v>13.99</v>
      </c>
      <c r="Y46" t="str">
        <f t="shared" si="3"/>
        <v>cft_fip_phone</v>
      </c>
      <c r="Z46" t="str">
        <f t="shared" si="4"/>
        <v>cft_fip_phone</v>
      </c>
      <c r="AB46" t="s">
        <v>1060</v>
      </c>
    </row>
    <row r="47" spans="1:28" x14ac:dyDescent="0.3">
      <c r="A47" t="s">
        <v>1326</v>
      </c>
      <c r="B47">
        <v>224852</v>
      </c>
      <c r="C47">
        <v>75347</v>
      </c>
      <c r="D47">
        <v>33.51</v>
      </c>
      <c r="E47">
        <v>149505</v>
      </c>
      <c r="F47" s="21">
        <v>66.489999999999995</v>
      </c>
      <c r="H47" t="e">
        <f>VLOOKUP($A47,$S$4:$X$199,H$3,FALSE)</f>
        <v>#N/A</v>
      </c>
      <c r="I47" t="e">
        <f>VLOOKUP($A47,$S$4:$X$199,I$3,FALSE)</f>
        <v>#N/A</v>
      </c>
      <c r="J47" t="e">
        <f>VLOOKUP($A47,$S$4:$X$199,J$3,FALSE)</f>
        <v>#N/A</v>
      </c>
      <c r="K47" t="e">
        <f>VLOOKUP($A47,$S$4:$X$199,K$3,FALSE)</f>
        <v>#N/A</v>
      </c>
      <c r="L47" t="e">
        <f>VLOOKUP($A47,$S$4:$X$199,L$3,FALSE)</f>
        <v>#N/A</v>
      </c>
      <c r="M47" s="21" t="e">
        <f>VLOOKUP($A47,$S$4:$X$199,M$3,FALSE)</f>
        <v>#N/A</v>
      </c>
      <c r="N47" s="55" t="e">
        <f t="shared" si="0"/>
        <v>#N/A</v>
      </c>
      <c r="O47" s="54" t="e">
        <f t="shared" si="1"/>
        <v>#N/A</v>
      </c>
      <c r="P47" s="54" t="e">
        <f t="shared" si="2"/>
        <v>#N/A</v>
      </c>
      <c r="S47" t="s">
        <v>1063</v>
      </c>
      <c r="T47">
        <v>185297</v>
      </c>
      <c r="U47">
        <v>159556</v>
      </c>
      <c r="V47">
        <v>86.11</v>
      </c>
      <c r="W47">
        <v>25741</v>
      </c>
      <c r="X47">
        <v>13.89</v>
      </c>
      <c r="Y47" t="str">
        <f t="shared" si="3"/>
        <v>cft_fip_city</v>
      </c>
      <c r="Z47" t="str">
        <f t="shared" si="4"/>
        <v>cft_fip_city</v>
      </c>
      <c r="AB47" t="s">
        <v>1063</v>
      </c>
    </row>
    <row r="48" spans="1:28" x14ac:dyDescent="0.3">
      <c r="A48" t="s">
        <v>1327</v>
      </c>
      <c r="B48">
        <v>224852</v>
      </c>
      <c r="C48">
        <v>48517</v>
      </c>
      <c r="D48">
        <v>21.58</v>
      </c>
      <c r="E48">
        <v>176335</v>
      </c>
      <c r="F48" s="21">
        <v>78.42</v>
      </c>
      <c r="H48" t="str">
        <f>VLOOKUP($A48,$S$4:$X$199,H$3,FALSE)</f>
        <v>ca_admin_capacity</v>
      </c>
      <c r="I48">
        <f>VLOOKUP($A48,$S$4:$X$199,I$3,FALSE)</f>
        <v>185297</v>
      </c>
      <c r="J48">
        <f>VLOOKUP($A48,$S$4:$X$199,J$3,FALSE)</f>
        <v>34837</v>
      </c>
      <c r="K48">
        <f>VLOOKUP($A48,$S$4:$X$199,K$3,FALSE)</f>
        <v>18.8</v>
      </c>
      <c r="L48">
        <f>VLOOKUP($A48,$S$4:$X$199,L$3,FALSE)</f>
        <v>150460</v>
      </c>
      <c r="M48" s="21">
        <f>VLOOKUP($A48,$S$4:$X$199,M$3,FALSE)</f>
        <v>81.2</v>
      </c>
      <c r="N48" s="55">
        <f t="shared" si="0"/>
        <v>-3.4236453201970454E-2</v>
      </c>
      <c r="O48" s="54">
        <f t="shared" si="1"/>
        <v>-2.7800000000000011</v>
      </c>
      <c r="P48" s="54">
        <f t="shared" si="2"/>
        <v>25875</v>
      </c>
      <c r="S48" t="s">
        <v>1067</v>
      </c>
      <c r="T48">
        <v>185297</v>
      </c>
      <c r="U48">
        <v>159366</v>
      </c>
      <c r="V48">
        <v>86.01</v>
      </c>
      <c r="W48">
        <v>25931</v>
      </c>
      <c r="X48">
        <v>13.99</v>
      </c>
      <c r="Y48" t="str">
        <f t="shared" si="3"/>
        <v>cft_fip_street</v>
      </c>
      <c r="Z48" t="str">
        <f t="shared" si="4"/>
        <v>cft_fip_street</v>
      </c>
      <c r="AB48" t="s">
        <v>1067</v>
      </c>
    </row>
    <row r="49" spans="1:28" x14ac:dyDescent="0.3">
      <c r="A49" t="s">
        <v>1044</v>
      </c>
      <c r="B49">
        <v>224852</v>
      </c>
      <c r="C49">
        <v>172798</v>
      </c>
      <c r="D49">
        <v>76.849999999999994</v>
      </c>
      <c r="E49">
        <v>52054</v>
      </c>
      <c r="F49" s="21">
        <v>23.15</v>
      </c>
      <c r="H49" t="str">
        <f>VLOOKUP($A49,$S$4:$X$199,H$3,FALSE)</f>
        <v>cft_country</v>
      </c>
      <c r="I49">
        <f>VLOOKUP($A49,$S$4:$X$199,I$3,FALSE)</f>
        <v>185297</v>
      </c>
      <c r="J49">
        <f>VLOOKUP($A49,$S$4:$X$199,J$3,FALSE)</f>
        <v>147975</v>
      </c>
      <c r="K49">
        <f>VLOOKUP($A49,$S$4:$X$199,K$3,FALSE)</f>
        <v>79.86</v>
      </c>
      <c r="L49">
        <f>VLOOKUP($A49,$S$4:$X$199,L$3,FALSE)</f>
        <v>37322</v>
      </c>
      <c r="M49" s="21">
        <f>VLOOKUP($A49,$S$4:$X$199,M$3,FALSE)</f>
        <v>20.14</v>
      </c>
      <c r="N49" s="55">
        <f t="shared" si="0"/>
        <v>0.14945382323733852</v>
      </c>
      <c r="O49" s="54">
        <f t="shared" si="1"/>
        <v>3.009999999999998</v>
      </c>
      <c r="P49" s="54">
        <f t="shared" si="2"/>
        <v>14732</v>
      </c>
      <c r="S49" t="s">
        <v>1070</v>
      </c>
      <c r="T49">
        <v>185297</v>
      </c>
      <c r="U49">
        <v>160257</v>
      </c>
      <c r="V49">
        <v>86.49</v>
      </c>
      <c r="W49">
        <v>25040</v>
      </c>
      <c r="X49">
        <v>13.51</v>
      </c>
      <c r="Y49" t="str">
        <f t="shared" si="3"/>
        <v>cft_fip_countr</v>
      </c>
      <c r="Z49" t="str">
        <f t="shared" si="4"/>
        <v>cft_fip_countr</v>
      </c>
      <c r="AB49" t="s">
        <v>1070</v>
      </c>
    </row>
    <row r="50" spans="1:28" x14ac:dyDescent="0.3">
      <c r="A50" t="s">
        <v>1046</v>
      </c>
      <c r="B50">
        <v>224852</v>
      </c>
      <c r="C50">
        <v>172798</v>
      </c>
      <c r="D50">
        <v>76.849999999999994</v>
      </c>
      <c r="E50">
        <v>52054</v>
      </c>
      <c r="F50" s="21">
        <v>23.15</v>
      </c>
      <c r="H50" t="str">
        <f>VLOOKUP($A50,$S$4:$X$199,H$3,FALSE)</f>
        <v>cft_pr_name</v>
      </c>
      <c r="I50">
        <f>VLOOKUP($A50,$S$4:$X$199,I$3,FALSE)</f>
        <v>185297</v>
      </c>
      <c r="J50">
        <f>VLOOKUP($A50,$S$4:$X$199,J$3,FALSE)</f>
        <v>147975</v>
      </c>
      <c r="K50">
        <f>VLOOKUP($A50,$S$4:$X$199,K$3,FALSE)</f>
        <v>79.86</v>
      </c>
      <c r="L50">
        <f>VLOOKUP($A50,$S$4:$X$199,L$3,FALSE)</f>
        <v>37322</v>
      </c>
      <c r="M50" s="21">
        <f>VLOOKUP($A50,$S$4:$X$199,M$3,FALSE)</f>
        <v>20.14</v>
      </c>
      <c r="N50" s="55">
        <f t="shared" si="0"/>
        <v>0.14945382323733852</v>
      </c>
      <c r="O50" s="54">
        <f t="shared" si="1"/>
        <v>3.009999999999998</v>
      </c>
      <c r="P50" s="54">
        <f t="shared" si="2"/>
        <v>14732</v>
      </c>
      <c r="S50" t="s">
        <v>1071</v>
      </c>
      <c r="T50">
        <v>185297</v>
      </c>
      <c r="U50">
        <v>147976</v>
      </c>
      <c r="V50">
        <v>79.86</v>
      </c>
      <c r="W50">
        <v>37321</v>
      </c>
      <c r="X50">
        <v>20.14</v>
      </c>
      <c r="Y50" t="str">
        <f t="shared" si="3"/>
        <v>cft_language</v>
      </c>
      <c r="Z50" t="str">
        <f t="shared" si="4"/>
        <v>cft_language</v>
      </c>
      <c r="AB50" t="s">
        <v>1071</v>
      </c>
    </row>
    <row r="51" spans="1:28" x14ac:dyDescent="0.3">
      <c r="A51" t="s">
        <v>1048</v>
      </c>
      <c r="B51">
        <v>224852</v>
      </c>
      <c r="C51">
        <v>172798</v>
      </c>
      <c r="D51">
        <v>76.849999999999994</v>
      </c>
      <c r="E51">
        <v>52054</v>
      </c>
      <c r="F51" s="21">
        <v>23.15</v>
      </c>
      <c r="H51" t="str">
        <f>VLOOKUP($A51,$S$4:$X$199,H$3,FALSE)</f>
        <v>cft_title</v>
      </c>
      <c r="I51">
        <f>VLOOKUP($A51,$S$4:$X$199,I$3,FALSE)</f>
        <v>185297</v>
      </c>
      <c r="J51">
        <f>VLOOKUP($A51,$S$4:$X$199,J$3,FALSE)</f>
        <v>147975</v>
      </c>
      <c r="K51">
        <f>VLOOKUP($A51,$S$4:$X$199,K$3,FALSE)</f>
        <v>79.86</v>
      </c>
      <c r="L51">
        <f>VLOOKUP($A51,$S$4:$X$199,L$3,FALSE)</f>
        <v>37322</v>
      </c>
      <c r="M51" s="21">
        <f>VLOOKUP($A51,$S$4:$X$199,M$3,FALSE)</f>
        <v>20.14</v>
      </c>
      <c r="N51" s="55">
        <f t="shared" si="0"/>
        <v>0.14945382323733852</v>
      </c>
      <c r="O51" s="54">
        <f t="shared" si="1"/>
        <v>3.009999999999998</v>
      </c>
      <c r="P51" s="54">
        <f t="shared" si="2"/>
        <v>14732</v>
      </c>
      <c r="S51" t="s">
        <v>1073</v>
      </c>
      <c r="T51">
        <v>185297</v>
      </c>
      <c r="U51">
        <v>147975</v>
      </c>
      <c r="V51">
        <v>79.86</v>
      </c>
      <c r="W51">
        <v>37322</v>
      </c>
      <c r="X51">
        <v>20.14</v>
      </c>
      <c r="Y51" t="str">
        <f t="shared" si="3"/>
        <v>cft_status</v>
      </c>
      <c r="Z51" t="str">
        <f t="shared" si="4"/>
        <v>cft_status</v>
      </c>
      <c r="AB51" t="s">
        <v>1073</v>
      </c>
    </row>
    <row r="52" spans="1:28" x14ac:dyDescent="0.3">
      <c r="A52" t="s">
        <v>1051</v>
      </c>
      <c r="B52">
        <v>224852</v>
      </c>
      <c r="C52">
        <v>185619</v>
      </c>
      <c r="D52">
        <v>82.55</v>
      </c>
      <c r="E52">
        <v>39233</v>
      </c>
      <c r="F52" s="21">
        <v>17.45</v>
      </c>
      <c r="H52" t="str">
        <f>VLOOKUP($A52,$S$4:$X$199,H$3,FALSE)</f>
        <v>cft_procedure</v>
      </c>
      <c r="I52">
        <f>VLOOKUP($A52,$S$4:$X$199,I$3,FALSE)</f>
        <v>185297</v>
      </c>
      <c r="J52">
        <f>VLOOKUP($A52,$S$4:$X$199,J$3,FALSE)</f>
        <v>152131</v>
      </c>
      <c r="K52">
        <f>VLOOKUP($A52,$S$4:$X$199,K$3,FALSE)</f>
        <v>82.1</v>
      </c>
      <c r="L52">
        <f>VLOOKUP($A52,$S$4:$X$199,L$3,FALSE)</f>
        <v>33166</v>
      </c>
      <c r="M52" s="21">
        <f>VLOOKUP($A52,$S$4:$X$199,M$3,FALSE)</f>
        <v>17.899999999999999</v>
      </c>
      <c r="N52" s="55">
        <f t="shared" si="0"/>
        <v>-2.5139664804469237E-2</v>
      </c>
      <c r="O52" s="54">
        <f t="shared" si="1"/>
        <v>-0.44999999999999929</v>
      </c>
      <c r="P52" s="54">
        <f t="shared" si="2"/>
        <v>6067</v>
      </c>
      <c r="S52" t="s">
        <v>1075</v>
      </c>
      <c r="T52">
        <v>185297</v>
      </c>
      <c r="U52">
        <v>147975</v>
      </c>
      <c r="V52">
        <v>79.86</v>
      </c>
      <c r="W52">
        <v>37322</v>
      </c>
      <c r="X52">
        <v>20.14</v>
      </c>
      <c r="Y52" t="str">
        <f t="shared" si="3"/>
        <v>cft_sourceid</v>
      </c>
      <c r="Z52" t="str">
        <f t="shared" si="4"/>
        <v>cft_sourceid</v>
      </c>
      <c r="AB52" t="s">
        <v>1075</v>
      </c>
    </row>
    <row r="53" spans="1:28" x14ac:dyDescent="0.3">
      <c r="A53" t="s">
        <v>1053</v>
      </c>
      <c r="B53">
        <v>224852</v>
      </c>
      <c r="C53">
        <v>191601</v>
      </c>
      <c r="D53">
        <v>85.21</v>
      </c>
      <c r="E53">
        <v>33251</v>
      </c>
      <c r="F53" s="21">
        <v>14.79</v>
      </c>
      <c r="H53" t="str">
        <f>VLOOKUP($A53,$S$4:$X$199,H$3,FALSE)</f>
        <v>cft_fip_name</v>
      </c>
      <c r="I53">
        <f>VLOOKUP($A53,$S$4:$X$199,I$3,FALSE)</f>
        <v>185297</v>
      </c>
      <c r="J53">
        <f>VLOOKUP($A53,$S$4:$X$199,J$3,FALSE)</f>
        <v>159359</v>
      </c>
      <c r="K53">
        <f>VLOOKUP($A53,$S$4:$X$199,K$3,FALSE)</f>
        <v>86</v>
      </c>
      <c r="L53">
        <f>VLOOKUP($A53,$S$4:$X$199,L$3,FALSE)</f>
        <v>25938</v>
      </c>
      <c r="M53" s="21">
        <f>VLOOKUP($A53,$S$4:$X$199,M$3,FALSE)</f>
        <v>14</v>
      </c>
      <c r="N53" s="55">
        <f t="shared" si="0"/>
        <v>5.642857142857137E-2</v>
      </c>
      <c r="O53" s="54">
        <f t="shared" si="1"/>
        <v>0.78999999999999915</v>
      </c>
      <c r="P53" s="54">
        <f t="shared" si="2"/>
        <v>7313</v>
      </c>
      <c r="S53" t="s">
        <v>1077</v>
      </c>
      <c r="T53">
        <v>185297</v>
      </c>
      <c r="U53">
        <v>147975</v>
      </c>
      <c r="V53">
        <v>79.86</v>
      </c>
      <c r="W53">
        <v>37322</v>
      </c>
      <c r="X53">
        <v>20.14</v>
      </c>
      <c r="Y53" t="str">
        <f t="shared" si="3"/>
        <v>cft_publdate</v>
      </c>
      <c r="Z53" t="str">
        <f t="shared" si="4"/>
        <v>cft_publdate</v>
      </c>
      <c r="AB53" t="s">
        <v>1077</v>
      </c>
    </row>
    <row r="54" spans="1:28" x14ac:dyDescent="0.3">
      <c r="A54" t="s">
        <v>1057</v>
      </c>
      <c r="B54">
        <v>224852</v>
      </c>
      <c r="C54">
        <v>191661</v>
      </c>
      <c r="D54">
        <v>85.24</v>
      </c>
      <c r="E54">
        <v>33191</v>
      </c>
      <c r="F54" s="21">
        <v>14.76</v>
      </c>
      <c r="H54" t="str">
        <f>VLOOKUP($A54,$S$4:$X$199,H$3,FALSE)</f>
        <v>cft_fip_email</v>
      </c>
      <c r="I54">
        <f>VLOOKUP($A54,$S$4:$X$199,I$3,FALSE)</f>
        <v>185297</v>
      </c>
      <c r="J54">
        <f>VLOOKUP($A54,$S$4:$X$199,J$3,FALSE)</f>
        <v>159417</v>
      </c>
      <c r="K54">
        <f>VLOOKUP($A54,$S$4:$X$199,K$3,FALSE)</f>
        <v>86.03</v>
      </c>
      <c r="L54">
        <f>VLOOKUP($A54,$S$4:$X$199,L$3,FALSE)</f>
        <v>25880</v>
      </c>
      <c r="M54" s="21">
        <f>VLOOKUP($A54,$S$4:$X$199,M$3,FALSE)</f>
        <v>13.97</v>
      </c>
      <c r="N54" s="55">
        <f t="shared" si="0"/>
        <v>5.6549749463135228E-2</v>
      </c>
      <c r="O54" s="54">
        <f t="shared" si="1"/>
        <v>0.78999999999999915</v>
      </c>
      <c r="P54" s="54">
        <f t="shared" si="2"/>
        <v>7311</v>
      </c>
      <c r="S54" t="s">
        <v>1343</v>
      </c>
      <c r="T54">
        <v>185297</v>
      </c>
      <c r="U54">
        <v>161125</v>
      </c>
      <c r="V54">
        <v>86.95</v>
      </c>
      <c r="W54">
        <v>24172</v>
      </c>
      <c r="X54">
        <v>13.05</v>
      </c>
      <c r="Y54" t="str">
        <f t="shared" si="3"/>
        <v>cft_bid_deadline_clock</v>
      </c>
      <c r="Z54" t="str">
        <f t="shared" si="4"/>
        <v>cft_bid_deadline_clock</v>
      </c>
      <c r="AB54" t="s">
        <v>1343</v>
      </c>
    </row>
    <row r="55" spans="1:28" x14ac:dyDescent="0.3">
      <c r="A55" t="s">
        <v>1060</v>
      </c>
      <c r="B55">
        <v>224852</v>
      </c>
      <c r="C55">
        <v>191612</v>
      </c>
      <c r="D55">
        <v>85.22</v>
      </c>
      <c r="E55">
        <v>33240</v>
      </c>
      <c r="F55" s="21">
        <v>14.78</v>
      </c>
      <c r="H55" t="str">
        <f>VLOOKUP($A55,$S$4:$X$199,H$3,FALSE)</f>
        <v>cft_fip_phone</v>
      </c>
      <c r="I55">
        <f>VLOOKUP($A55,$S$4:$X$199,I$3,FALSE)</f>
        <v>185297</v>
      </c>
      <c r="J55">
        <f>VLOOKUP($A55,$S$4:$X$199,J$3,FALSE)</f>
        <v>159368</v>
      </c>
      <c r="K55">
        <f>VLOOKUP($A55,$S$4:$X$199,K$3,FALSE)</f>
        <v>86.01</v>
      </c>
      <c r="L55">
        <f>VLOOKUP($A55,$S$4:$X$199,L$3,FALSE)</f>
        <v>25929</v>
      </c>
      <c r="M55" s="21">
        <f>VLOOKUP($A55,$S$4:$X$199,M$3,FALSE)</f>
        <v>13.99</v>
      </c>
      <c r="N55" s="55">
        <f t="shared" si="0"/>
        <v>5.646890636168686E-2</v>
      </c>
      <c r="O55" s="54">
        <f t="shared" si="1"/>
        <v>0.78999999999999915</v>
      </c>
      <c r="P55" s="54">
        <f t="shared" si="2"/>
        <v>7311</v>
      </c>
      <c r="S55" t="s">
        <v>1344</v>
      </c>
      <c r="T55">
        <v>185297</v>
      </c>
      <c r="U55">
        <v>161125</v>
      </c>
      <c r="V55">
        <v>86.95</v>
      </c>
      <c r="W55">
        <v>24172</v>
      </c>
      <c r="X55">
        <v>13.05</v>
      </c>
      <c r="Y55" t="str">
        <f t="shared" si="3"/>
        <v>cft_bid_deadline</v>
      </c>
      <c r="Z55" t="str">
        <f t="shared" si="4"/>
        <v>cft_bid_deadline</v>
      </c>
      <c r="AB55" t="s">
        <v>1344</v>
      </c>
    </row>
    <row r="56" spans="1:28" x14ac:dyDescent="0.3">
      <c r="A56" t="s">
        <v>1063</v>
      </c>
      <c r="B56">
        <v>224852</v>
      </c>
      <c r="C56">
        <v>196377</v>
      </c>
      <c r="D56">
        <v>87.34</v>
      </c>
      <c r="E56">
        <v>28475</v>
      </c>
      <c r="F56" s="21">
        <v>12.66</v>
      </c>
      <c r="H56" t="str">
        <f>VLOOKUP($A56,$S$4:$X$199,H$3,FALSE)</f>
        <v>cft_fip_city</v>
      </c>
      <c r="I56">
        <f>VLOOKUP($A56,$S$4:$X$199,I$3,FALSE)</f>
        <v>185297</v>
      </c>
      <c r="J56">
        <f>VLOOKUP($A56,$S$4:$X$199,J$3,FALSE)</f>
        <v>159556</v>
      </c>
      <c r="K56">
        <f>VLOOKUP($A56,$S$4:$X$199,K$3,FALSE)</f>
        <v>86.11</v>
      </c>
      <c r="L56">
        <f>VLOOKUP($A56,$S$4:$X$199,L$3,FALSE)</f>
        <v>25741</v>
      </c>
      <c r="M56" s="21">
        <f>VLOOKUP($A56,$S$4:$X$199,M$3,FALSE)</f>
        <v>13.89</v>
      </c>
      <c r="N56" s="55">
        <f t="shared" si="0"/>
        <v>-8.8552915766738682E-2</v>
      </c>
      <c r="O56" s="54">
        <f t="shared" si="1"/>
        <v>-1.2300000000000004</v>
      </c>
      <c r="P56" s="54">
        <f t="shared" si="2"/>
        <v>2734</v>
      </c>
      <c r="S56" t="s">
        <v>1082</v>
      </c>
      <c r="T56">
        <v>185297</v>
      </c>
      <c r="U56">
        <v>147975</v>
      </c>
      <c r="V56">
        <v>79.86</v>
      </c>
      <c r="W56">
        <v>37322</v>
      </c>
      <c r="X56">
        <v>20.14</v>
      </c>
      <c r="Y56" t="str">
        <f t="shared" si="3"/>
        <v>cft_year</v>
      </c>
      <c r="Z56" t="str">
        <f t="shared" si="4"/>
        <v>cft_year</v>
      </c>
      <c r="AB56" t="s">
        <v>1082</v>
      </c>
    </row>
    <row r="57" spans="1:28" x14ac:dyDescent="0.3">
      <c r="A57" t="s">
        <v>1067</v>
      </c>
      <c r="B57">
        <v>224852</v>
      </c>
      <c r="C57">
        <v>191611</v>
      </c>
      <c r="D57">
        <v>85.22</v>
      </c>
      <c r="E57">
        <v>33241</v>
      </c>
      <c r="F57" s="21">
        <v>14.78</v>
      </c>
      <c r="H57" t="str">
        <f>VLOOKUP($A57,$S$4:$X$199,H$3,FALSE)</f>
        <v>cft_fip_street</v>
      </c>
      <c r="I57">
        <f>VLOOKUP($A57,$S$4:$X$199,I$3,FALSE)</f>
        <v>185297</v>
      </c>
      <c r="J57">
        <f>VLOOKUP($A57,$S$4:$X$199,J$3,FALSE)</f>
        <v>159366</v>
      </c>
      <c r="K57">
        <f>VLOOKUP($A57,$S$4:$X$199,K$3,FALSE)</f>
        <v>86.01</v>
      </c>
      <c r="L57">
        <f>VLOOKUP($A57,$S$4:$X$199,L$3,FALSE)</f>
        <v>25931</v>
      </c>
      <c r="M57" s="21">
        <f>VLOOKUP($A57,$S$4:$X$199,M$3,FALSE)</f>
        <v>13.99</v>
      </c>
      <c r="N57" s="55">
        <f t="shared" si="0"/>
        <v>5.646890636168686E-2</v>
      </c>
      <c r="O57" s="54">
        <f t="shared" si="1"/>
        <v>0.78999999999999915</v>
      </c>
      <c r="P57" s="54">
        <f t="shared" si="2"/>
        <v>7310</v>
      </c>
      <c r="S57" t="s">
        <v>1084</v>
      </c>
      <c r="T57">
        <v>185297</v>
      </c>
      <c r="U57">
        <v>161187</v>
      </c>
      <c r="V57">
        <v>86.99</v>
      </c>
      <c r="W57">
        <v>24110</v>
      </c>
      <c r="X57">
        <v>13.01</v>
      </c>
      <c r="Y57" t="str">
        <f t="shared" si="3"/>
        <v>subm_p</v>
      </c>
      <c r="Z57" t="str">
        <f t="shared" si="4"/>
        <v>subm_p</v>
      </c>
      <c r="AB57" t="s">
        <v>1084</v>
      </c>
    </row>
    <row r="58" spans="1:28" x14ac:dyDescent="0.3">
      <c r="A58" t="s">
        <v>1070</v>
      </c>
      <c r="B58">
        <v>224852</v>
      </c>
      <c r="C58">
        <v>193904</v>
      </c>
      <c r="D58">
        <v>86.24</v>
      </c>
      <c r="E58">
        <v>30948</v>
      </c>
      <c r="F58" s="21">
        <v>13.76</v>
      </c>
      <c r="H58" t="str">
        <f>VLOOKUP($A58,$S$4:$X$199,H$3,FALSE)</f>
        <v>cft_fip_countr</v>
      </c>
      <c r="I58">
        <f>VLOOKUP($A58,$S$4:$X$199,I$3,FALSE)</f>
        <v>185297</v>
      </c>
      <c r="J58">
        <f>VLOOKUP($A58,$S$4:$X$199,J$3,FALSE)</f>
        <v>160257</v>
      </c>
      <c r="K58">
        <f>VLOOKUP($A58,$S$4:$X$199,K$3,FALSE)</f>
        <v>86.49</v>
      </c>
      <c r="L58">
        <f>VLOOKUP($A58,$S$4:$X$199,L$3,FALSE)</f>
        <v>25040</v>
      </c>
      <c r="M58" s="21">
        <f>VLOOKUP($A58,$S$4:$X$199,M$3,FALSE)</f>
        <v>13.51</v>
      </c>
      <c r="N58" s="55">
        <f t="shared" si="0"/>
        <v>1.8504811250925242E-2</v>
      </c>
      <c r="O58" s="54">
        <f t="shared" si="1"/>
        <v>0.25</v>
      </c>
      <c r="P58" s="54">
        <f t="shared" si="2"/>
        <v>5908</v>
      </c>
      <c r="S58" t="s">
        <v>1086</v>
      </c>
      <c r="T58">
        <v>185297</v>
      </c>
      <c r="U58">
        <v>161187</v>
      </c>
      <c r="V58">
        <v>86.99</v>
      </c>
      <c r="W58">
        <v>24110</v>
      </c>
      <c r="X58">
        <v>13.01</v>
      </c>
      <c r="Y58" t="str">
        <f t="shared" si="3"/>
        <v>corr_submp</v>
      </c>
      <c r="Z58" t="str">
        <f t="shared" si="4"/>
        <v>corr_submp</v>
      </c>
      <c r="AB58" t="s">
        <v>1086</v>
      </c>
    </row>
    <row r="59" spans="1:28" x14ac:dyDescent="0.3">
      <c r="A59" t="s">
        <v>1071</v>
      </c>
      <c r="B59">
        <v>224852</v>
      </c>
      <c r="C59">
        <v>172800</v>
      </c>
      <c r="D59">
        <v>76.849999999999994</v>
      </c>
      <c r="E59">
        <v>52052</v>
      </c>
      <c r="F59" s="21">
        <v>23.15</v>
      </c>
      <c r="H59" t="str">
        <f>VLOOKUP($A59,$S$4:$X$199,H$3,FALSE)</f>
        <v>cft_language</v>
      </c>
      <c r="I59">
        <f>VLOOKUP($A59,$S$4:$X$199,I$3,FALSE)</f>
        <v>185297</v>
      </c>
      <c r="J59">
        <f>VLOOKUP($A59,$S$4:$X$199,J$3,FALSE)</f>
        <v>147976</v>
      </c>
      <c r="K59">
        <f>VLOOKUP($A59,$S$4:$X$199,K$3,FALSE)</f>
        <v>79.86</v>
      </c>
      <c r="L59">
        <f>VLOOKUP($A59,$S$4:$X$199,L$3,FALSE)</f>
        <v>37321</v>
      </c>
      <c r="M59" s="21">
        <f>VLOOKUP($A59,$S$4:$X$199,M$3,FALSE)</f>
        <v>20.14</v>
      </c>
      <c r="N59" s="55">
        <f t="shared" si="0"/>
        <v>0.14945382323733852</v>
      </c>
      <c r="O59" s="54">
        <f t="shared" si="1"/>
        <v>3.009999999999998</v>
      </c>
      <c r="P59" s="54">
        <f t="shared" si="2"/>
        <v>14731</v>
      </c>
      <c r="S59" t="s">
        <v>1345</v>
      </c>
      <c r="T59">
        <v>185297</v>
      </c>
      <c r="U59">
        <v>147975</v>
      </c>
      <c r="V59">
        <v>79.86</v>
      </c>
      <c r="W59">
        <v>37322</v>
      </c>
      <c r="X59">
        <v>20.14</v>
      </c>
      <c r="Y59" t="str">
        <f t="shared" si="3"/>
        <v>cft_admin_capacity</v>
      </c>
      <c r="Z59" t="str">
        <f t="shared" si="4"/>
        <v>cft_admin_capacity</v>
      </c>
      <c r="AB59" t="s">
        <v>1345</v>
      </c>
    </row>
    <row r="60" spans="1:28" x14ac:dyDescent="0.3">
      <c r="A60" t="s">
        <v>1073</v>
      </c>
      <c r="B60">
        <v>224852</v>
      </c>
      <c r="C60">
        <v>172798</v>
      </c>
      <c r="D60">
        <v>76.849999999999994</v>
      </c>
      <c r="E60">
        <v>52054</v>
      </c>
      <c r="F60" s="21">
        <v>23.15</v>
      </c>
      <c r="H60" t="str">
        <f>VLOOKUP($A60,$S$4:$X$199,H$3,FALSE)</f>
        <v>cft_status</v>
      </c>
      <c r="I60">
        <f>VLOOKUP($A60,$S$4:$X$199,I$3,FALSE)</f>
        <v>185297</v>
      </c>
      <c r="J60">
        <f>VLOOKUP($A60,$S$4:$X$199,J$3,FALSE)</f>
        <v>147975</v>
      </c>
      <c r="K60">
        <f>VLOOKUP($A60,$S$4:$X$199,K$3,FALSE)</f>
        <v>79.86</v>
      </c>
      <c r="L60">
        <f>VLOOKUP($A60,$S$4:$X$199,L$3,FALSE)</f>
        <v>37322</v>
      </c>
      <c r="M60" s="21">
        <f>VLOOKUP($A60,$S$4:$X$199,M$3,FALSE)</f>
        <v>20.14</v>
      </c>
      <c r="N60" s="55">
        <f t="shared" si="0"/>
        <v>0.14945382323733852</v>
      </c>
      <c r="O60" s="54">
        <f t="shared" si="1"/>
        <v>3.009999999999998</v>
      </c>
      <c r="P60" s="54">
        <f t="shared" si="2"/>
        <v>14732</v>
      </c>
      <c r="S60" s="10" t="s">
        <v>1090</v>
      </c>
      <c r="T60" s="10">
        <v>185297</v>
      </c>
      <c r="U60" s="10">
        <v>161297</v>
      </c>
      <c r="V60" s="10">
        <v>87.05</v>
      </c>
      <c r="W60" s="10">
        <v>24000</v>
      </c>
      <c r="X60" s="10">
        <v>12.95</v>
      </c>
      <c r="Y60" s="10" t="str">
        <f t="shared" si="3"/>
        <v>cft_dup</v>
      </c>
      <c r="Z60" s="10" t="e">
        <f t="shared" si="4"/>
        <v>#N/A</v>
      </c>
      <c r="AB60" t="s">
        <v>1095</v>
      </c>
    </row>
    <row r="61" spans="1:28" x14ac:dyDescent="0.3">
      <c r="A61" t="s">
        <v>1075</v>
      </c>
      <c r="B61">
        <v>224852</v>
      </c>
      <c r="C61">
        <v>172798</v>
      </c>
      <c r="D61">
        <v>76.849999999999994</v>
      </c>
      <c r="E61">
        <v>52054</v>
      </c>
      <c r="F61" s="21">
        <v>23.15</v>
      </c>
      <c r="H61" t="str">
        <f>VLOOKUP($A61,$S$4:$X$199,H$3,FALSE)</f>
        <v>cft_sourceid</v>
      </c>
      <c r="I61">
        <f>VLOOKUP($A61,$S$4:$X$199,I$3,FALSE)</f>
        <v>185297</v>
      </c>
      <c r="J61">
        <f>VLOOKUP($A61,$S$4:$X$199,J$3,FALSE)</f>
        <v>147975</v>
      </c>
      <c r="K61">
        <f>VLOOKUP($A61,$S$4:$X$199,K$3,FALSE)</f>
        <v>79.86</v>
      </c>
      <c r="L61">
        <f>VLOOKUP($A61,$S$4:$X$199,L$3,FALSE)</f>
        <v>37322</v>
      </c>
      <c r="M61" s="21">
        <f>VLOOKUP($A61,$S$4:$X$199,M$3,FALSE)</f>
        <v>20.14</v>
      </c>
      <c r="N61" s="55">
        <f t="shared" si="0"/>
        <v>0.14945382323733852</v>
      </c>
      <c r="O61" s="54">
        <f t="shared" si="1"/>
        <v>3.009999999999998</v>
      </c>
      <c r="P61" s="54">
        <f t="shared" si="2"/>
        <v>14732</v>
      </c>
      <c r="S61" s="10" t="s">
        <v>1092</v>
      </c>
      <c r="T61" s="10">
        <v>185297</v>
      </c>
      <c r="U61" s="10">
        <v>14</v>
      </c>
      <c r="V61" s="10">
        <v>7.6E-3</v>
      </c>
      <c r="W61" s="10">
        <v>185283</v>
      </c>
      <c r="X61" s="10">
        <v>99.99</v>
      </c>
      <c r="Y61" s="10" t="str">
        <f t="shared" si="3"/>
        <v>merge_cn</v>
      </c>
      <c r="Z61" s="10" t="e">
        <f t="shared" si="4"/>
        <v>#N/A</v>
      </c>
      <c r="AB61" t="s">
        <v>1346</v>
      </c>
    </row>
    <row r="62" spans="1:28" x14ac:dyDescent="0.3">
      <c r="A62" t="s">
        <v>1077</v>
      </c>
      <c r="B62">
        <v>224852</v>
      </c>
      <c r="C62">
        <v>172798</v>
      </c>
      <c r="D62">
        <v>76.849999999999994</v>
      </c>
      <c r="E62">
        <v>52054</v>
      </c>
      <c r="F62" s="21">
        <v>23.15</v>
      </c>
      <c r="H62" t="str">
        <f>VLOOKUP($A62,$S$4:$X$199,H$3,FALSE)</f>
        <v>cft_publdate</v>
      </c>
      <c r="I62">
        <f>VLOOKUP($A62,$S$4:$X$199,I$3,FALSE)</f>
        <v>185297</v>
      </c>
      <c r="J62">
        <f>VLOOKUP($A62,$S$4:$X$199,J$3,FALSE)</f>
        <v>147975</v>
      </c>
      <c r="K62">
        <f>VLOOKUP($A62,$S$4:$X$199,K$3,FALSE)</f>
        <v>79.86</v>
      </c>
      <c r="L62">
        <f>VLOOKUP($A62,$S$4:$X$199,L$3,FALSE)</f>
        <v>37322</v>
      </c>
      <c r="M62" s="21">
        <f>VLOOKUP($A62,$S$4:$X$199,M$3,FALSE)</f>
        <v>20.14</v>
      </c>
      <c r="N62" s="55">
        <f t="shared" si="0"/>
        <v>0.14945382323733852</v>
      </c>
      <c r="O62" s="54">
        <f t="shared" si="1"/>
        <v>3.009999999999998</v>
      </c>
      <c r="P62" s="54">
        <f t="shared" si="2"/>
        <v>14732</v>
      </c>
      <c r="S62" t="s">
        <v>1095</v>
      </c>
      <c r="T62">
        <v>185297</v>
      </c>
      <c r="U62">
        <v>14</v>
      </c>
      <c r="V62">
        <v>7.6E-3</v>
      </c>
      <c r="W62">
        <v>185283</v>
      </c>
      <c r="X62">
        <v>99.99</v>
      </c>
      <c r="Y62" t="str">
        <f t="shared" si="3"/>
        <v>source_majorca</v>
      </c>
      <c r="Z62" t="str">
        <f t="shared" si="4"/>
        <v>source_majorca</v>
      </c>
      <c r="AB62" t="s">
        <v>1099</v>
      </c>
    </row>
    <row r="63" spans="1:28" x14ac:dyDescent="0.3">
      <c r="A63" t="s">
        <v>1343</v>
      </c>
      <c r="B63">
        <v>224852</v>
      </c>
      <c r="C63">
        <v>193721</v>
      </c>
      <c r="D63">
        <v>86.15</v>
      </c>
      <c r="E63">
        <v>31131</v>
      </c>
      <c r="F63" s="21">
        <v>13.85</v>
      </c>
      <c r="H63" t="str">
        <f>VLOOKUP($A63,$S$4:$X$199,H$3,FALSE)</f>
        <v>cft_bid_deadline_clock</v>
      </c>
      <c r="I63">
        <f>VLOOKUP($A63,$S$4:$X$199,I$3,FALSE)</f>
        <v>185297</v>
      </c>
      <c r="J63">
        <f>VLOOKUP($A63,$S$4:$X$199,J$3,FALSE)</f>
        <v>161125</v>
      </c>
      <c r="K63">
        <f>VLOOKUP($A63,$S$4:$X$199,K$3,FALSE)</f>
        <v>86.95</v>
      </c>
      <c r="L63">
        <f>VLOOKUP($A63,$S$4:$X$199,L$3,FALSE)</f>
        <v>24172</v>
      </c>
      <c r="M63" s="21">
        <f>VLOOKUP($A63,$S$4:$X$199,M$3,FALSE)</f>
        <v>13.05</v>
      </c>
      <c r="N63" s="55">
        <f t="shared" si="0"/>
        <v>6.1302681992337078E-2</v>
      </c>
      <c r="O63" s="54">
        <f t="shared" si="1"/>
        <v>0.79999999999999893</v>
      </c>
      <c r="P63" s="54">
        <f t="shared" si="2"/>
        <v>6959</v>
      </c>
      <c r="S63" t="s">
        <v>1346</v>
      </c>
      <c r="T63">
        <v>185297</v>
      </c>
      <c r="U63">
        <v>14</v>
      </c>
      <c r="V63">
        <v>7.6E-3</v>
      </c>
      <c r="W63">
        <v>185283</v>
      </c>
      <c r="X63">
        <v>99.99</v>
      </c>
      <c r="Y63" t="str">
        <f t="shared" si="3"/>
        <v>source_contracts</v>
      </c>
      <c r="Z63" t="str">
        <f t="shared" si="4"/>
        <v>source_contracts</v>
      </c>
      <c r="AB63" t="s">
        <v>168</v>
      </c>
    </row>
    <row r="64" spans="1:28" x14ac:dyDescent="0.3">
      <c r="A64" t="s">
        <v>1344</v>
      </c>
      <c r="B64">
        <v>224852</v>
      </c>
      <c r="C64">
        <v>193721</v>
      </c>
      <c r="D64">
        <v>86.15</v>
      </c>
      <c r="E64">
        <v>31131</v>
      </c>
      <c r="F64" s="21">
        <v>13.85</v>
      </c>
      <c r="H64" t="str">
        <f>VLOOKUP($A64,$S$4:$X$199,H$3,FALSE)</f>
        <v>cft_bid_deadline</v>
      </c>
      <c r="I64">
        <f>VLOOKUP($A64,$S$4:$X$199,I$3,FALSE)</f>
        <v>185297</v>
      </c>
      <c r="J64">
        <f>VLOOKUP($A64,$S$4:$X$199,J$3,FALSE)</f>
        <v>161125</v>
      </c>
      <c r="K64">
        <f>VLOOKUP($A64,$S$4:$X$199,K$3,FALSE)</f>
        <v>86.95</v>
      </c>
      <c r="L64">
        <f>VLOOKUP($A64,$S$4:$X$199,L$3,FALSE)</f>
        <v>24172</v>
      </c>
      <c r="M64" s="21">
        <f>VLOOKUP($A64,$S$4:$X$199,M$3,FALSE)</f>
        <v>13.05</v>
      </c>
      <c r="N64" s="55">
        <f t="shared" si="0"/>
        <v>6.1302681992337078E-2</v>
      </c>
      <c r="O64" s="54">
        <f t="shared" si="1"/>
        <v>0.79999999999999893</v>
      </c>
      <c r="P64" s="54">
        <f t="shared" si="2"/>
        <v>6959</v>
      </c>
      <c r="S64" t="s">
        <v>1099</v>
      </c>
      <c r="T64">
        <v>185297</v>
      </c>
      <c r="U64">
        <v>14</v>
      </c>
      <c r="V64">
        <v>7.6E-3</v>
      </c>
      <c r="W64">
        <v>185283</v>
      </c>
      <c r="X64">
        <v>99.99</v>
      </c>
      <c r="Y64" t="str">
        <f t="shared" si="3"/>
        <v>source_notices</v>
      </c>
      <c r="Z64" t="str">
        <f t="shared" si="4"/>
        <v>source_notices</v>
      </c>
      <c r="AB64" t="s">
        <v>1101</v>
      </c>
    </row>
    <row r="65" spans="1:28" x14ac:dyDescent="0.3">
      <c r="A65" t="s">
        <v>1082</v>
      </c>
      <c r="B65">
        <v>224852</v>
      </c>
      <c r="C65">
        <v>172798</v>
      </c>
      <c r="D65">
        <v>76.849999999999994</v>
      </c>
      <c r="E65">
        <v>52054</v>
      </c>
      <c r="F65" s="21">
        <v>23.15</v>
      </c>
      <c r="H65" t="str">
        <f>VLOOKUP($A65,$S$4:$X$199,H$3,FALSE)</f>
        <v>cft_year</v>
      </c>
      <c r="I65">
        <f>VLOOKUP($A65,$S$4:$X$199,I$3,FALSE)</f>
        <v>185297</v>
      </c>
      <c r="J65">
        <f>VLOOKUP($A65,$S$4:$X$199,J$3,FALSE)</f>
        <v>147975</v>
      </c>
      <c r="K65">
        <f>VLOOKUP($A65,$S$4:$X$199,K$3,FALSE)</f>
        <v>79.86</v>
      </c>
      <c r="L65">
        <f>VLOOKUP($A65,$S$4:$X$199,L$3,FALSE)</f>
        <v>37322</v>
      </c>
      <c r="M65" s="21">
        <f>VLOOKUP($A65,$S$4:$X$199,M$3,FALSE)</f>
        <v>20.14</v>
      </c>
      <c r="N65" s="55">
        <f t="shared" si="0"/>
        <v>0.14945382323733852</v>
      </c>
      <c r="O65" s="54">
        <f t="shared" si="1"/>
        <v>3.009999999999998</v>
      </c>
      <c r="P65" s="54">
        <f t="shared" si="2"/>
        <v>14732</v>
      </c>
      <c r="S65" t="s">
        <v>168</v>
      </c>
      <c r="T65">
        <v>185297</v>
      </c>
      <c r="U65">
        <v>3627</v>
      </c>
      <c r="V65">
        <v>1.9570000000000001</v>
      </c>
      <c r="W65">
        <v>181670</v>
      </c>
      <c r="X65">
        <v>98.04</v>
      </c>
      <c r="Y65" t="str">
        <f t="shared" si="3"/>
        <v>pr_apyear</v>
      </c>
      <c r="Z65" t="str">
        <f t="shared" si="4"/>
        <v>pr_apyear</v>
      </c>
      <c r="AB65" t="s">
        <v>161</v>
      </c>
    </row>
    <row r="66" spans="1:28" x14ac:dyDescent="0.3">
      <c r="A66" t="s">
        <v>1084</v>
      </c>
      <c r="B66">
        <v>224852</v>
      </c>
      <c r="C66">
        <v>194019</v>
      </c>
      <c r="D66">
        <v>86.29</v>
      </c>
      <c r="E66">
        <v>30833</v>
      </c>
      <c r="F66" s="21">
        <v>13.71</v>
      </c>
      <c r="H66" t="str">
        <f>VLOOKUP($A66,$S$4:$X$199,H$3,FALSE)</f>
        <v>subm_p</v>
      </c>
      <c r="I66">
        <f>VLOOKUP($A66,$S$4:$X$199,I$3,FALSE)</f>
        <v>185297</v>
      </c>
      <c r="J66">
        <f>VLOOKUP($A66,$S$4:$X$199,J$3,FALSE)</f>
        <v>161187</v>
      </c>
      <c r="K66">
        <f>VLOOKUP($A66,$S$4:$X$199,K$3,FALSE)</f>
        <v>86.99</v>
      </c>
      <c r="L66">
        <f>VLOOKUP($A66,$S$4:$X$199,L$3,FALSE)</f>
        <v>24110</v>
      </c>
      <c r="M66" s="21">
        <f>VLOOKUP($A66,$S$4:$X$199,M$3,FALSE)</f>
        <v>13.01</v>
      </c>
      <c r="N66" s="55">
        <f t="shared" si="0"/>
        <v>5.3804765564950119E-2</v>
      </c>
      <c r="O66" s="54">
        <f t="shared" si="1"/>
        <v>0.70000000000000107</v>
      </c>
      <c r="P66" s="54">
        <f t="shared" si="2"/>
        <v>6723</v>
      </c>
      <c r="S66" t="s">
        <v>1101</v>
      </c>
      <c r="T66">
        <v>185297</v>
      </c>
      <c r="U66">
        <v>3627</v>
      </c>
      <c r="V66">
        <v>1.9570000000000001</v>
      </c>
      <c r="W66">
        <v>181670</v>
      </c>
      <c r="X66">
        <v>98.04</v>
      </c>
      <c r="Y66" t="str">
        <f t="shared" si="3"/>
        <v>pr_filter_apy</v>
      </c>
      <c r="Z66" t="str">
        <f t="shared" si="4"/>
        <v>pr_filter_apy</v>
      </c>
      <c r="AB66" t="s">
        <v>1347</v>
      </c>
    </row>
    <row r="67" spans="1:28" x14ac:dyDescent="0.3">
      <c r="A67" t="s">
        <v>1086</v>
      </c>
      <c r="B67">
        <v>224852</v>
      </c>
      <c r="C67">
        <v>194019</v>
      </c>
      <c r="D67">
        <v>86.29</v>
      </c>
      <c r="E67">
        <v>30833</v>
      </c>
      <c r="F67" s="21">
        <v>13.71</v>
      </c>
      <c r="H67" t="str">
        <f>VLOOKUP($A67,$S$4:$X$199,H$3,FALSE)</f>
        <v>corr_submp</v>
      </c>
      <c r="I67">
        <f>VLOOKUP($A67,$S$4:$X$199,I$3,FALSE)</f>
        <v>185297</v>
      </c>
      <c r="J67">
        <f>VLOOKUP($A67,$S$4:$X$199,J$3,FALSE)</f>
        <v>161187</v>
      </c>
      <c r="K67">
        <f>VLOOKUP($A67,$S$4:$X$199,K$3,FALSE)</f>
        <v>86.99</v>
      </c>
      <c r="L67">
        <f>VLOOKUP($A67,$S$4:$X$199,L$3,FALSE)</f>
        <v>24110</v>
      </c>
      <c r="M67" s="21">
        <f>VLOOKUP($A67,$S$4:$X$199,M$3,FALSE)</f>
        <v>13.01</v>
      </c>
      <c r="N67" s="55">
        <f t="shared" si="0"/>
        <v>5.3804765564950119E-2</v>
      </c>
      <c r="O67" s="54">
        <f t="shared" si="1"/>
        <v>0.70000000000000107</v>
      </c>
      <c r="P67" s="54">
        <f t="shared" si="2"/>
        <v>6723</v>
      </c>
      <c r="S67" t="s">
        <v>161</v>
      </c>
      <c r="T67">
        <v>185297</v>
      </c>
      <c r="U67">
        <v>3627</v>
      </c>
      <c r="V67">
        <v>1.9570000000000001</v>
      </c>
      <c r="W67">
        <v>181670</v>
      </c>
      <c r="X67">
        <v>98.04</v>
      </c>
      <c r="Y67" t="str">
        <f t="shared" si="3"/>
        <v>pr_apprdate</v>
      </c>
      <c r="Z67" t="str">
        <f t="shared" si="4"/>
        <v>pr_apprdate</v>
      </c>
      <c r="AB67" t="s">
        <v>1104</v>
      </c>
    </row>
    <row r="68" spans="1:28" x14ac:dyDescent="0.3">
      <c r="A68" t="s">
        <v>1345</v>
      </c>
      <c r="B68">
        <v>224852</v>
      </c>
      <c r="C68">
        <v>172797</v>
      </c>
      <c r="D68">
        <v>76.849999999999994</v>
      </c>
      <c r="E68">
        <v>52055</v>
      </c>
      <c r="F68" s="21">
        <v>23.15</v>
      </c>
      <c r="H68" t="str">
        <f>VLOOKUP($A68,$S$4:$X$199,H$3,FALSE)</f>
        <v>cft_admin_capacity</v>
      </c>
      <c r="I68">
        <f>VLOOKUP($A68,$S$4:$X$199,I$3,FALSE)</f>
        <v>185297</v>
      </c>
      <c r="J68">
        <f>VLOOKUP($A68,$S$4:$X$199,J$3,FALSE)</f>
        <v>147975</v>
      </c>
      <c r="K68">
        <f>VLOOKUP($A68,$S$4:$X$199,K$3,FALSE)</f>
        <v>79.86</v>
      </c>
      <c r="L68">
        <f>VLOOKUP($A68,$S$4:$X$199,L$3,FALSE)</f>
        <v>37322</v>
      </c>
      <c r="M68" s="21">
        <f>VLOOKUP($A68,$S$4:$X$199,M$3,FALSE)</f>
        <v>20.14</v>
      </c>
      <c r="N68" s="55">
        <f t="shared" si="0"/>
        <v>0.14945382323733852</v>
      </c>
      <c r="O68" s="54">
        <f t="shared" si="1"/>
        <v>3.009999999999998</v>
      </c>
      <c r="P68" s="54">
        <f t="shared" si="2"/>
        <v>14733</v>
      </c>
      <c r="S68" t="s">
        <v>1347</v>
      </c>
      <c r="T68">
        <v>185297</v>
      </c>
      <c r="U68">
        <v>8235</v>
      </c>
      <c r="V68">
        <v>4.444</v>
      </c>
      <c r="W68">
        <v>177062</v>
      </c>
      <c r="X68">
        <v>95.56</v>
      </c>
      <c r="Y68" t="str">
        <f t="shared" si="3"/>
        <v>pr_borrower_name</v>
      </c>
      <c r="Z68" t="str">
        <f t="shared" si="4"/>
        <v>pr_borrower_name</v>
      </c>
      <c r="AB68" t="s">
        <v>143</v>
      </c>
    </row>
    <row r="69" spans="1:28" x14ac:dyDescent="0.3">
      <c r="A69" t="s">
        <v>1090</v>
      </c>
      <c r="B69">
        <v>224852</v>
      </c>
      <c r="C69">
        <v>193901</v>
      </c>
      <c r="D69">
        <v>86.23</v>
      </c>
      <c r="E69">
        <v>30951</v>
      </c>
      <c r="F69" s="21">
        <v>13.77</v>
      </c>
      <c r="H69" t="str">
        <f>VLOOKUP($A69,$S$4:$X$199,H$3,FALSE)</f>
        <v>cft_dup</v>
      </c>
      <c r="I69">
        <f>VLOOKUP($A69,$S$4:$X$199,I$3,FALSE)</f>
        <v>185297</v>
      </c>
      <c r="J69">
        <f>VLOOKUP($A69,$S$4:$X$199,J$3,FALSE)</f>
        <v>161297</v>
      </c>
      <c r="K69">
        <f>VLOOKUP($A69,$S$4:$X$199,K$3,FALSE)</f>
        <v>87.05</v>
      </c>
      <c r="L69">
        <f>VLOOKUP($A69,$S$4:$X$199,L$3,FALSE)</f>
        <v>24000</v>
      </c>
      <c r="M69" s="21">
        <f>VLOOKUP($A69,$S$4:$X$199,M$3,FALSE)</f>
        <v>12.95</v>
      </c>
      <c r="N69" s="55">
        <f t="shared" ref="N69:N132" si="5">(F69-M69)/M69</f>
        <v>6.3320463320463344E-2</v>
      </c>
      <c r="O69" s="54">
        <f t="shared" ref="O69:O132" si="6">F69-M69</f>
        <v>0.82000000000000028</v>
      </c>
      <c r="P69" s="54">
        <f t="shared" ref="P69:P132" si="7">E69-L69</f>
        <v>6951</v>
      </c>
      <c r="S69" t="s">
        <v>1104</v>
      </c>
      <c r="T69">
        <v>185297</v>
      </c>
      <c r="U69">
        <v>4566</v>
      </c>
      <c r="V69">
        <v>2.464</v>
      </c>
      <c r="W69">
        <v>180731</v>
      </c>
      <c r="X69">
        <v>97.54</v>
      </c>
      <c r="Y69" t="str">
        <f t="shared" ref="Y69:Y132" si="8">VLOOKUP(S69,$A$4:$A$205,1,FALSE)</f>
        <v>pr_closedate</v>
      </c>
      <c r="Z69" t="str">
        <f t="shared" ref="Z69:Z132" si="9">VLOOKUP(S69,$AB$4:$AB$178,1,FALSE)</f>
        <v>pr_closedate</v>
      </c>
      <c r="AB69" t="s">
        <v>147</v>
      </c>
    </row>
    <row r="70" spans="1:28" x14ac:dyDescent="0.3">
      <c r="A70" t="s">
        <v>1092</v>
      </c>
      <c r="B70">
        <v>224852</v>
      </c>
      <c r="C70">
        <v>3</v>
      </c>
      <c r="D70">
        <v>1.2999999999999999E-3</v>
      </c>
      <c r="E70">
        <v>224849</v>
      </c>
      <c r="F70" s="21">
        <v>100</v>
      </c>
      <c r="H70" t="str">
        <f>VLOOKUP($A70,$S$4:$X$199,H$3,FALSE)</f>
        <v>merge_cn</v>
      </c>
      <c r="I70">
        <f>VLOOKUP($A70,$S$4:$X$199,I$3,FALSE)</f>
        <v>185297</v>
      </c>
      <c r="J70">
        <f>VLOOKUP($A70,$S$4:$X$199,J$3,FALSE)</f>
        <v>14</v>
      </c>
      <c r="K70">
        <f>VLOOKUP($A70,$S$4:$X$199,K$3,FALSE)</f>
        <v>7.6E-3</v>
      </c>
      <c r="L70">
        <f>VLOOKUP($A70,$S$4:$X$199,L$3,FALSE)</f>
        <v>185283</v>
      </c>
      <c r="M70" s="21">
        <f>VLOOKUP($A70,$S$4:$X$199,M$3,FALSE)</f>
        <v>99.99</v>
      </c>
      <c r="N70" s="55">
        <f t="shared" si="5"/>
        <v>1.0001000100015117E-4</v>
      </c>
      <c r="O70" s="54">
        <f t="shared" si="6"/>
        <v>1.0000000000005116E-2</v>
      </c>
      <c r="P70" s="54">
        <f t="shared" si="7"/>
        <v>39566</v>
      </c>
      <c r="S70" t="s">
        <v>143</v>
      </c>
      <c r="T70">
        <v>185297</v>
      </c>
      <c r="U70">
        <v>3627</v>
      </c>
      <c r="V70">
        <v>1.9570000000000001</v>
      </c>
      <c r="W70">
        <v>181670</v>
      </c>
      <c r="X70">
        <v>98.04</v>
      </c>
      <c r="Y70" t="str">
        <f t="shared" si="8"/>
        <v>pr_country</v>
      </c>
      <c r="Z70" t="str">
        <f t="shared" si="9"/>
        <v>pr_country</v>
      </c>
      <c r="AB70" t="s">
        <v>235</v>
      </c>
    </row>
    <row r="71" spans="1:28" x14ac:dyDescent="0.3">
      <c r="A71" t="s">
        <v>1095</v>
      </c>
      <c r="B71">
        <v>224852</v>
      </c>
      <c r="C71">
        <v>2</v>
      </c>
      <c r="D71" s="16">
        <v>8.8999999999999995E-4</v>
      </c>
      <c r="E71">
        <v>224850</v>
      </c>
      <c r="F71" s="21">
        <v>100</v>
      </c>
      <c r="H71" t="str">
        <f>VLOOKUP($A71,$S$4:$X$199,H$3,FALSE)</f>
        <v>source_majorca</v>
      </c>
      <c r="I71">
        <f>VLOOKUP($A71,$S$4:$X$199,I$3,FALSE)</f>
        <v>185297</v>
      </c>
      <c r="J71">
        <f>VLOOKUP($A71,$S$4:$X$199,J$3,FALSE)</f>
        <v>14</v>
      </c>
      <c r="K71">
        <f>VLOOKUP($A71,$S$4:$X$199,K$3,FALSE)</f>
        <v>7.6E-3</v>
      </c>
      <c r="L71">
        <f>VLOOKUP($A71,$S$4:$X$199,L$3,FALSE)</f>
        <v>185283</v>
      </c>
      <c r="M71" s="21">
        <f>VLOOKUP($A71,$S$4:$X$199,M$3,FALSE)</f>
        <v>99.99</v>
      </c>
      <c r="N71" s="55">
        <f t="shared" si="5"/>
        <v>1.0001000100015117E-4</v>
      </c>
      <c r="O71" s="54">
        <f t="shared" si="6"/>
        <v>1.0000000000005116E-2</v>
      </c>
      <c r="P71" s="54">
        <f t="shared" si="7"/>
        <v>39567</v>
      </c>
      <c r="S71" t="s">
        <v>147</v>
      </c>
      <c r="T71">
        <v>185297</v>
      </c>
      <c r="U71">
        <v>159331</v>
      </c>
      <c r="V71">
        <v>85.99</v>
      </c>
      <c r="W71">
        <v>25966</v>
      </c>
      <c r="X71">
        <v>14.01</v>
      </c>
      <c r="Y71" t="str">
        <f t="shared" si="8"/>
        <v>pr_description</v>
      </c>
      <c r="Z71" t="str">
        <f t="shared" si="9"/>
        <v>pr_description</v>
      </c>
      <c r="AB71" t="s">
        <v>1107</v>
      </c>
    </row>
    <row r="72" spans="1:28" x14ac:dyDescent="0.3">
      <c r="A72" t="s">
        <v>1346</v>
      </c>
      <c r="B72">
        <v>224852</v>
      </c>
      <c r="C72">
        <v>2</v>
      </c>
      <c r="D72" s="16">
        <v>8.8999999999999995E-4</v>
      </c>
      <c r="E72">
        <v>224850</v>
      </c>
      <c r="F72" s="21">
        <v>100</v>
      </c>
      <c r="H72" t="str">
        <f>VLOOKUP($A72,$S$4:$X$199,H$3,FALSE)</f>
        <v>source_contracts</v>
      </c>
      <c r="I72">
        <f>VLOOKUP($A72,$S$4:$X$199,I$3,FALSE)</f>
        <v>185297</v>
      </c>
      <c r="J72">
        <f>VLOOKUP($A72,$S$4:$X$199,J$3,FALSE)</f>
        <v>14</v>
      </c>
      <c r="K72">
        <f>VLOOKUP($A72,$S$4:$X$199,K$3,FALSE)</f>
        <v>7.6E-3</v>
      </c>
      <c r="L72">
        <f>VLOOKUP($A72,$S$4:$X$199,L$3,FALSE)</f>
        <v>185283</v>
      </c>
      <c r="M72" s="21">
        <f>VLOOKUP($A72,$S$4:$X$199,M$3,FALSE)</f>
        <v>99.99</v>
      </c>
      <c r="N72" s="55">
        <f t="shared" si="5"/>
        <v>1.0001000100015117E-4</v>
      </c>
      <c r="O72" s="54">
        <f t="shared" si="6"/>
        <v>1.0000000000005116E-2</v>
      </c>
      <c r="P72" s="54">
        <f t="shared" si="7"/>
        <v>39567</v>
      </c>
      <c r="S72" t="s">
        <v>235</v>
      </c>
      <c r="T72">
        <v>185297</v>
      </c>
      <c r="U72">
        <v>3627</v>
      </c>
      <c r="V72">
        <v>1.9570000000000001</v>
      </c>
      <c r="W72">
        <v>181670</v>
      </c>
      <c r="X72">
        <v>98.04</v>
      </c>
      <c r="Y72" t="str">
        <f t="shared" si="8"/>
        <v>pr_donorfinancing_original</v>
      </c>
      <c r="Z72" t="str">
        <f t="shared" si="9"/>
        <v>pr_donorfinancing_original</v>
      </c>
      <c r="AB72" t="s">
        <v>236</v>
      </c>
    </row>
    <row r="73" spans="1:28" x14ac:dyDescent="0.3">
      <c r="A73" t="s">
        <v>1099</v>
      </c>
      <c r="B73">
        <v>224852</v>
      </c>
      <c r="C73">
        <v>2</v>
      </c>
      <c r="D73" s="16">
        <v>8.8999999999999995E-4</v>
      </c>
      <c r="E73">
        <v>224850</v>
      </c>
      <c r="F73" s="21">
        <v>100</v>
      </c>
      <c r="H73" t="str">
        <f>VLOOKUP($A73,$S$4:$X$199,H$3,FALSE)</f>
        <v>source_notices</v>
      </c>
      <c r="I73">
        <f>VLOOKUP($A73,$S$4:$X$199,I$3,FALSE)</f>
        <v>185297</v>
      </c>
      <c r="J73">
        <f>VLOOKUP($A73,$S$4:$X$199,J$3,FALSE)</f>
        <v>14</v>
      </c>
      <c r="K73">
        <f>VLOOKUP($A73,$S$4:$X$199,K$3,FALSE)</f>
        <v>7.6E-3</v>
      </c>
      <c r="L73">
        <f>VLOOKUP($A73,$S$4:$X$199,L$3,FALSE)</f>
        <v>185283</v>
      </c>
      <c r="M73" s="21">
        <f>VLOOKUP($A73,$S$4:$X$199,M$3,FALSE)</f>
        <v>99.99</v>
      </c>
      <c r="N73" s="55">
        <f t="shared" si="5"/>
        <v>1.0001000100015117E-4</v>
      </c>
      <c r="O73" s="54">
        <f t="shared" si="6"/>
        <v>1.0000000000005116E-2</v>
      </c>
      <c r="P73" s="54">
        <f t="shared" si="7"/>
        <v>39567</v>
      </c>
      <c r="S73" t="s">
        <v>1107</v>
      </c>
      <c r="T73">
        <v>185297</v>
      </c>
      <c r="U73">
        <v>25882</v>
      </c>
      <c r="V73">
        <v>13.97</v>
      </c>
      <c r="W73">
        <v>159415</v>
      </c>
      <c r="X73">
        <v>86.03</v>
      </c>
      <c r="Y73" t="str">
        <f t="shared" si="8"/>
        <v>pr_envcat</v>
      </c>
      <c r="Z73" t="str">
        <f t="shared" si="9"/>
        <v>pr_envcat</v>
      </c>
      <c r="AB73" t="s">
        <v>1348</v>
      </c>
    </row>
    <row r="74" spans="1:28" x14ac:dyDescent="0.3">
      <c r="A74" t="s">
        <v>168</v>
      </c>
      <c r="B74">
        <v>224852</v>
      </c>
      <c r="C74">
        <v>22752</v>
      </c>
      <c r="D74">
        <v>10.119999999999999</v>
      </c>
      <c r="E74">
        <v>202100</v>
      </c>
      <c r="F74" s="21">
        <v>89.88</v>
      </c>
      <c r="H74" t="str">
        <f>VLOOKUP($A74,$S$4:$X$199,H$3,FALSE)</f>
        <v>pr_apyear</v>
      </c>
      <c r="I74">
        <f>VLOOKUP($A74,$S$4:$X$199,I$3,FALSE)</f>
        <v>185297</v>
      </c>
      <c r="J74">
        <f>VLOOKUP($A74,$S$4:$X$199,J$3,FALSE)</f>
        <v>3627</v>
      </c>
      <c r="K74">
        <f>VLOOKUP($A74,$S$4:$X$199,K$3,FALSE)</f>
        <v>1.9570000000000001</v>
      </c>
      <c r="L74">
        <f>VLOOKUP($A74,$S$4:$X$199,L$3,FALSE)</f>
        <v>181670</v>
      </c>
      <c r="M74" s="21">
        <f>VLOOKUP($A74,$S$4:$X$199,M$3,FALSE)</f>
        <v>98.04</v>
      </c>
      <c r="N74" s="55">
        <f t="shared" si="5"/>
        <v>-8.3231334149326916E-2</v>
      </c>
      <c r="O74" s="54">
        <f t="shared" si="6"/>
        <v>-8.1600000000000108</v>
      </c>
      <c r="P74" s="54">
        <f t="shared" si="7"/>
        <v>20430</v>
      </c>
      <c r="S74" t="s">
        <v>236</v>
      </c>
      <c r="T74">
        <v>185297</v>
      </c>
      <c r="U74">
        <v>3627</v>
      </c>
      <c r="V74">
        <v>1.9570000000000001</v>
      </c>
      <c r="W74">
        <v>181670</v>
      </c>
      <c r="X74">
        <v>98.04</v>
      </c>
      <c r="Y74" t="str">
        <f t="shared" si="8"/>
        <v>pr_finalcosts_original</v>
      </c>
      <c r="Z74" t="str">
        <f t="shared" si="9"/>
        <v>pr_finalcosts_original</v>
      </c>
      <c r="AB74" t="s">
        <v>1349</v>
      </c>
    </row>
    <row r="75" spans="1:28" x14ac:dyDescent="0.3">
      <c r="A75" t="s">
        <v>1101</v>
      </c>
      <c r="B75">
        <v>224852</v>
      </c>
      <c r="C75">
        <v>22752</v>
      </c>
      <c r="D75">
        <v>10.119999999999999</v>
      </c>
      <c r="E75">
        <v>202100</v>
      </c>
      <c r="F75" s="21">
        <v>89.88</v>
      </c>
      <c r="H75" t="str">
        <f>VLOOKUP($A75,$S$4:$X$199,H$3,FALSE)</f>
        <v>pr_filter_apy</v>
      </c>
      <c r="I75">
        <f>VLOOKUP($A75,$S$4:$X$199,I$3,FALSE)</f>
        <v>185297</v>
      </c>
      <c r="J75">
        <f>VLOOKUP($A75,$S$4:$X$199,J$3,FALSE)</f>
        <v>3627</v>
      </c>
      <c r="K75">
        <f>VLOOKUP($A75,$S$4:$X$199,K$3,FALSE)</f>
        <v>1.9570000000000001</v>
      </c>
      <c r="L75">
        <f>VLOOKUP($A75,$S$4:$X$199,L$3,FALSE)</f>
        <v>181670</v>
      </c>
      <c r="M75" s="21">
        <f>VLOOKUP($A75,$S$4:$X$199,M$3,FALSE)</f>
        <v>98.04</v>
      </c>
      <c r="N75" s="55">
        <f t="shared" si="5"/>
        <v>-8.3231334149326916E-2</v>
      </c>
      <c r="O75" s="54">
        <f t="shared" si="6"/>
        <v>-8.1600000000000108</v>
      </c>
      <c r="P75" s="54">
        <f t="shared" si="7"/>
        <v>20430</v>
      </c>
      <c r="S75" t="s">
        <v>1348</v>
      </c>
      <c r="T75">
        <v>185297</v>
      </c>
      <c r="U75">
        <v>4801</v>
      </c>
      <c r="V75">
        <v>2.5910000000000002</v>
      </c>
      <c r="W75">
        <v>180496</v>
      </c>
      <c r="X75">
        <v>97.41</v>
      </c>
      <c r="Y75" t="str">
        <f t="shared" si="8"/>
        <v>pr_financing1_original</v>
      </c>
      <c r="Z75" t="str">
        <f t="shared" si="9"/>
        <v>pr_financing1_original</v>
      </c>
      <c r="AB75" t="s">
        <v>1350</v>
      </c>
    </row>
    <row r="76" spans="1:28" x14ac:dyDescent="0.3">
      <c r="A76" t="s">
        <v>1347</v>
      </c>
      <c r="B76">
        <v>224852</v>
      </c>
      <c r="C76">
        <v>29737</v>
      </c>
      <c r="D76">
        <v>13.23</v>
      </c>
      <c r="E76">
        <v>195115</v>
      </c>
      <c r="F76" s="21">
        <v>86.77</v>
      </c>
      <c r="H76" t="str">
        <f>VLOOKUP($A76,$S$4:$X$199,H$3,FALSE)</f>
        <v>pr_borrower_name</v>
      </c>
      <c r="I76">
        <f>VLOOKUP($A76,$S$4:$X$199,I$3,FALSE)</f>
        <v>185297</v>
      </c>
      <c r="J76">
        <f>VLOOKUP($A76,$S$4:$X$199,J$3,FALSE)</f>
        <v>8235</v>
      </c>
      <c r="K76">
        <f>VLOOKUP($A76,$S$4:$X$199,K$3,FALSE)</f>
        <v>4.444</v>
      </c>
      <c r="L76">
        <f>VLOOKUP($A76,$S$4:$X$199,L$3,FALSE)</f>
        <v>177062</v>
      </c>
      <c r="M76" s="21">
        <f>VLOOKUP($A76,$S$4:$X$199,M$3,FALSE)</f>
        <v>95.56</v>
      </c>
      <c r="N76" s="55">
        <f t="shared" si="5"/>
        <v>-9.1984093763080851E-2</v>
      </c>
      <c r="O76" s="54">
        <f t="shared" si="6"/>
        <v>-8.7900000000000063</v>
      </c>
      <c r="P76" s="54">
        <f t="shared" si="7"/>
        <v>18053</v>
      </c>
      <c r="S76" t="s">
        <v>1349</v>
      </c>
      <c r="T76">
        <v>185297</v>
      </c>
      <c r="U76">
        <v>53271</v>
      </c>
      <c r="V76">
        <v>28.75</v>
      </c>
      <c r="W76">
        <v>132026</v>
      </c>
      <c r="X76">
        <v>71.25</v>
      </c>
      <c r="Y76" t="str">
        <f t="shared" si="8"/>
        <v>pr_financing2_original</v>
      </c>
      <c r="Z76" t="str">
        <f t="shared" si="9"/>
        <v>pr_financing2_original</v>
      </c>
      <c r="AB76" t="s">
        <v>1351</v>
      </c>
    </row>
    <row r="77" spans="1:28" x14ac:dyDescent="0.3">
      <c r="A77" t="s">
        <v>143</v>
      </c>
      <c r="B77">
        <v>224852</v>
      </c>
      <c r="C77">
        <v>22752</v>
      </c>
      <c r="D77">
        <v>10.119999999999999</v>
      </c>
      <c r="E77">
        <v>202100</v>
      </c>
      <c r="F77" s="21">
        <v>89.88</v>
      </c>
      <c r="H77" t="str">
        <f>VLOOKUP($A77,$S$4:$X$199,H$3,FALSE)</f>
        <v>pr_country</v>
      </c>
      <c r="I77">
        <f>VLOOKUP($A77,$S$4:$X$199,I$3,FALSE)</f>
        <v>185297</v>
      </c>
      <c r="J77">
        <f>VLOOKUP($A77,$S$4:$X$199,J$3,FALSE)</f>
        <v>3627</v>
      </c>
      <c r="K77">
        <f>VLOOKUP($A77,$S$4:$X$199,K$3,FALSE)</f>
        <v>1.9570000000000001</v>
      </c>
      <c r="L77">
        <f>VLOOKUP($A77,$S$4:$X$199,L$3,FALSE)</f>
        <v>181670</v>
      </c>
      <c r="M77" s="21">
        <f>VLOOKUP($A77,$S$4:$X$199,M$3,FALSE)</f>
        <v>98.04</v>
      </c>
      <c r="N77" s="55">
        <f t="shared" si="5"/>
        <v>-8.3231334149326916E-2</v>
      </c>
      <c r="O77" s="54">
        <f t="shared" si="6"/>
        <v>-8.1600000000000108</v>
      </c>
      <c r="P77" s="54">
        <f t="shared" si="7"/>
        <v>20430</v>
      </c>
      <c r="S77" t="s">
        <v>1350</v>
      </c>
      <c r="T77">
        <v>185297</v>
      </c>
      <c r="U77">
        <v>126936</v>
      </c>
      <c r="V77">
        <v>68.5</v>
      </c>
      <c r="W77">
        <v>58361</v>
      </c>
      <c r="X77">
        <v>31.5</v>
      </c>
      <c r="Y77" t="str">
        <f t="shared" si="8"/>
        <v>pr_financing3_original</v>
      </c>
      <c r="Z77" t="str">
        <f t="shared" si="9"/>
        <v>pr_financing3_original</v>
      </c>
      <c r="AB77" t="s">
        <v>1117</v>
      </c>
    </row>
    <row r="78" spans="1:28" x14ac:dyDescent="0.3">
      <c r="A78" t="s">
        <v>147</v>
      </c>
      <c r="B78">
        <v>224852</v>
      </c>
      <c r="C78">
        <v>182953</v>
      </c>
      <c r="D78">
        <v>81.37</v>
      </c>
      <c r="E78">
        <v>41899</v>
      </c>
      <c r="F78" s="21">
        <v>18.63</v>
      </c>
      <c r="H78" t="str">
        <f>VLOOKUP($A78,$S$4:$X$199,H$3,FALSE)</f>
        <v>pr_description</v>
      </c>
      <c r="I78">
        <f>VLOOKUP($A78,$S$4:$X$199,I$3,FALSE)</f>
        <v>185297</v>
      </c>
      <c r="J78">
        <f>VLOOKUP($A78,$S$4:$X$199,J$3,FALSE)</f>
        <v>159331</v>
      </c>
      <c r="K78">
        <f>VLOOKUP($A78,$S$4:$X$199,K$3,FALSE)</f>
        <v>85.99</v>
      </c>
      <c r="L78">
        <f>VLOOKUP($A78,$S$4:$X$199,L$3,FALSE)</f>
        <v>25966</v>
      </c>
      <c r="M78" s="21">
        <f>VLOOKUP($A78,$S$4:$X$199,M$3,FALSE)</f>
        <v>14.01</v>
      </c>
      <c r="N78" s="55">
        <f t="shared" si="5"/>
        <v>0.32976445396145604</v>
      </c>
      <c r="O78" s="54">
        <f t="shared" si="6"/>
        <v>4.6199999999999992</v>
      </c>
      <c r="P78" s="54">
        <f t="shared" si="7"/>
        <v>15933</v>
      </c>
      <c r="S78" t="s">
        <v>1351</v>
      </c>
      <c r="T78">
        <v>185297</v>
      </c>
      <c r="U78">
        <v>160311</v>
      </c>
      <c r="V78">
        <v>86.52</v>
      </c>
      <c r="W78">
        <v>24986</v>
      </c>
      <c r="X78">
        <v>13.48</v>
      </c>
      <c r="Y78" t="str">
        <f t="shared" si="8"/>
        <v>pr_financingrest</v>
      </c>
      <c r="Z78" t="str">
        <f t="shared" si="9"/>
        <v>pr_financingrest</v>
      </c>
      <c r="AB78" t="s">
        <v>1118</v>
      </c>
    </row>
    <row r="79" spans="1:28" x14ac:dyDescent="0.3">
      <c r="A79" t="s">
        <v>235</v>
      </c>
      <c r="B79">
        <v>224852</v>
      </c>
      <c r="C79">
        <v>22762</v>
      </c>
      <c r="D79">
        <v>10.119999999999999</v>
      </c>
      <c r="E79">
        <v>202090</v>
      </c>
      <c r="F79" s="21">
        <v>89.88</v>
      </c>
      <c r="H79" t="str">
        <f>VLOOKUP($A79,$S$4:$X$199,H$3,FALSE)</f>
        <v>pr_donorfinancing_original</v>
      </c>
      <c r="I79">
        <f>VLOOKUP($A79,$S$4:$X$199,I$3,FALSE)</f>
        <v>185297</v>
      </c>
      <c r="J79">
        <f>VLOOKUP($A79,$S$4:$X$199,J$3,FALSE)</f>
        <v>3627</v>
      </c>
      <c r="K79">
        <f>VLOOKUP($A79,$S$4:$X$199,K$3,FALSE)</f>
        <v>1.9570000000000001</v>
      </c>
      <c r="L79">
        <f>VLOOKUP($A79,$S$4:$X$199,L$3,FALSE)</f>
        <v>181670</v>
      </c>
      <c r="M79" s="21">
        <f>VLOOKUP($A79,$S$4:$X$199,M$3,FALSE)</f>
        <v>98.04</v>
      </c>
      <c r="N79" s="55">
        <f t="shared" si="5"/>
        <v>-8.3231334149326916E-2</v>
      </c>
      <c r="O79" s="54">
        <f t="shared" si="6"/>
        <v>-8.1600000000000108</v>
      </c>
      <c r="P79" s="54">
        <f t="shared" si="7"/>
        <v>20420</v>
      </c>
      <c r="S79" t="s">
        <v>1117</v>
      </c>
      <c r="T79">
        <v>185297</v>
      </c>
      <c r="U79">
        <v>4585</v>
      </c>
      <c r="V79">
        <v>2.4740000000000002</v>
      </c>
      <c r="W79">
        <v>180712</v>
      </c>
      <c r="X79">
        <v>97.53</v>
      </c>
      <c r="Y79" t="str">
        <f t="shared" si="8"/>
        <v>pr_financier1</v>
      </c>
      <c r="Z79" t="str">
        <f t="shared" si="9"/>
        <v>pr_financier1</v>
      </c>
      <c r="AB79" t="s">
        <v>1119</v>
      </c>
    </row>
    <row r="80" spans="1:28" x14ac:dyDescent="0.3">
      <c r="A80" t="s">
        <v>1107</v>
      </c>
      <c r="B80">
        <v>224852</v>
      </c>
      <c r="C80">
        <v>26341</v>
      </c>
      <c r="D80">
        <v>11.71</v>
      </c>
      <c r="E80">
        <v>198511</v>
      </c>
      <c r="F80" s="21">
        <v>88.29</v>
      </c>
      <c r="H80" t="str">
        <f>VLOOKUP($A80,$S$4:$X$199,H$3,FALSE)</f>
        <v>pr_envcat</v>
      </c>
      <c r="I80">
        <f>VLOOKUP($A80,$S$4:$X$199,I$3,FALSE)</f>
        <v>185297</v>
      </c>
      <c r="J80">
        <f>VLOOKUP($A80,$S$4:$X$199,J$3,FALSE)</f>
        <v>25882</v>
      </c>
      <c r="K80">
        <f>VLOOKUP($A80,$S$4:$X$199,K$3,FALSE)</f>
        <v>13.97</v>
      </c>
      <c r="L80">
        <f>VLOOKUP($A80,$S$4:$X$199,L$3,FALSE)</f>
        <v>159415</v>
      </c>
      <c r="M80" s="21">
        <f>VLOOKUP($A80,$S$4:$X$199,M$3,FALSE)</f>
        <v>86.03</v>
      </c>
      <c r="N80" s="55">
        <f t="shared" si="5"/>
        <v>2.6269905846797687E-2</v>
      </c>
      <c r="O80" s="54">
        <f t="shared" si="6"/>
        <v>2.2600000000000051</v>
      </c>
      <c r="P80" s="54">
        <f t="shared" si="7"/>
        <v>39096</v>
      </c>
      <c r="S80" t="s">
        <v>1118</v>
      </c>
      <c r="T80">
        <v>185297</v>
      </c>
      <c r="U80">
        <v>53271</v>
      </c>
      <c r="V80">
        <v>28.75</v>
      </c>
      <c r="W80">
        <v>132026</v>
      </c>
      <c r="X80">
        <v>71.25</v>
      </c>
      <c r="Y80" t="str">
        <f t="shared" si="8"/>
        <v>pr_financier2</v>
      </c>
      <c r="Z80" t="str">
        <f t="shared" si="9"/>
        <v>pr_financier2</v>
      </c>
      <c r="AB80" t="s">
        <v>1352</v>
      </c>
    </row>
    <row r="81" spans="1:28" x14ac:dyDescent="0.3">
      <c r="A81" t="s">
        <v>236</v>
      </c>
      <c r="B81">
        <v>224852</v>
      </c>
      <c r="C81">
        <v>22756</v>
      </c>
      <c r="D81">
        <v>10.119999999999999</v>
      </c>
      <c r="E81">
        <v>202096</v>
      </c>
      <c r="F81" s="21">
        <v>89.88</v>
      </c>
      <c r="H81" t="str">
        <f>VLOOKUP($A81,$S$4:$X$199,H$3,FALSE)</f>
        <v>pr_finalcosts_original</v>
      </c>
      <c r="I81">
        <f>VLOOKUP($A81,$S$4:$X$199,I$3,FALSE)</f>
        <v>185297</v>
      </c>
      <c r="J81">
        <f>VLOOKUP($A81,$S$4:$X$199,J$3,FALSE)</f>
        <v>3627</v>
      </c>
      <c r="K81">
        <f>VLOOKUP($A81,$S$4:$X$199,K$3,FALSE)</f>
        <v>1.9570000000000001</v>
      </c>
      <c r="L81">
        <f>VLOOKUP($A81,$S$4:$X$199,L$3,FALSE)</f>
        <v>181670</v>
      </c>
      <c r="M81" s="21">
        <f>VLOOKUP($A81,$S$4:$X$199,M$3,FALSE)</f>
        <v>98.04</v>
      </c>
      <c r="N81" s="55">
        <f t="shared" si="5"/>
        <v>-8.3231334149326916E-2</v>
      </c>
      <c r="O81" s="54">
        <f t="shared" si="6"/>
        <v>-8.1600000000000108</v>
      </c>
      <c r="P81" s="54">
        <f t="shared" si="7"/>
        <v>20426</v>
      </c>
      <c r="S81" t="s">
        <v>1119</v>
      </c>
      <c r="T81">
        <v>185297</v>
      </c>
      <c r="U81">
        <v>126936</v>
      </c>
      <c r="V81">
        <v>68.5</v>
      </c>
      <c r="W81">
        <v>58361</v>
      </c>
      <c r="X81">
        <v>31.5</v>
      </c>
      <c r="Y81" t="str">
        <f t="shared" si="8"/>
        <v>pr_financier3</v>
      </c>
      <c r="Z81" t="str">
        <f t="shared" si="9"/>
        <v>pr_financier3</v>
      </c>
      <c r="AB81" t="s">
        <v>1353</v>
      </c>
    </row>
    <row r="82" spans="1:28" x14ac:dyDescent="0.3">
      <c r="A82" t="s">
        <v>1348</v>
      </c>
      <c r="B82">
        <v>224852</v>
      </c>
      <c r="C82">
        <v>24202</v>
      </c>
      <c r="D82">
        <v>10.76</v>
      </c>
      <c r="E82">
        <v>200650</v>
      </c>
      <c r="F82" s="21">
        <v>89.24</v>
      </c>
      <c r="H82" t="str">
        <f>VLOOKUP($A82,$S$4:$X$199,H$3,FALSE)</f>
        <v>pr_financing1_original</v>
      </c>
      <c r="I82">
        <f>VLOOKUP($A82,$S$4:$X$199,I$3,FALSE)</f>
        <v>185297</v>
      </c>
      <c r="J82">
        <f>VLOOKUP($A82,$S$4:$X$199,J$3,FALSE)</f>
        <v>4801</v>
      </c>
      <c r="K82">
        <f>VLOOKUP($A82,$S$4:$X$199,K$3,FALSE)</f>
        <v>2.5910000000000002</v>
      </c>
      <c r="L82">
        <f>VLOOKUP($A82,$S$4:$X$199,L$3,FALSE)</f>
        <v>180496</v>
      </c>
      <c r="M82" s="21">
        <f>VLOOKUP($A82,$S$4:$X$199,M$3,FALSE)</f>
        <v>97.41</v>
      </c>
      <c r="N82" s="55">
        <f t="shared" si="5"/>
        <v>-8.387229237244638E-2</v>
      </c>
      <c r="O82" s="54">
        <f t="shared" si="6"/>
        <v>-8.1700000000000017</v>
      </c>
      <c r="P82" s="54">
        <f t="shared" si="7"/>
        <v>20154</v>
      </c>
      <c r="S82" t="s">
        <v>1352</v>
      </c>
      <c r="T82">
        <v>185297</v>
      </c>
      <c r="U82">
        <v>160311</v>
      </c>
      <c r="V82">
        <v>86.52</v>
      </c>
      <c r="W82">
        <v>24986</v>
      </c>
      <c r="X82">
        <v>13.48</v>
      </c>
      <c r="Y82" t="str">
        <f t="shared" si="8"/>
        <v>pr_financierrest</v>
      </c>
      <c r="Z82" t="str">
        <f t="shared" si="9"/>
        <v>pr_financierrest</v>
      </c>
      <c r="AB82" t="s">
        <v>1354</v>
      </c>
    </row>
    <row r="83" spans="1:28" x14ac:dyDescent="0.3">
      <c r="A83" t="s">
        <v>1349</v>
      </c>
      <c r="B83">
        <v>224852</v>
      </c>
      <c r="C83">
        <v>86625</v>
      </c>
      <c r="D83">
        <v>38.53</v>
      </c>
      <c r="E83">
        <v>138227</v>
      </c>
      <c r="F83" s="21">
        <v>61.47</v>
      </c>
      <c r="H83" t="str">
        <f>VLOOKUP($A83,$S$4:$X$199,H$3,FALSE)</f>
        <v>pr_financing2_original</v>
      </c>
      <c r="I83">
        <f>VLOOKUP($A83,$S$4:$X$199,I$3,FALSE)</f>
        <v>185297</v>
      </c>
      <c r="J83">
        <f>VLOOKUP($A83,$S$4:$X$199,J$3,FALSE)</f>
        <v>53271</v>
      </c>
      <c r="K83">
        <f>VLOOKUP($A83,$S$4:$X$199,K$3,FALSE)</f>
        <v>28.75</v>
      </c>
      <c r="L83">
        <f>VLOOKUP($A83,$S$4:$X$199,L$3,FALSE)</f>
        <v>132026</v>
      </c>
      <c r="M83" s="21">
        <f>VLOOKUP($A83,$S$4:$X$199,M$3,FALSE)</f>
        <v>71.25</v>
      </c>
      <c r="N83" s="55">
        <f t="shared" si="5"/>
        <v>-0.13726315789473686</v>
      </c>
      <c r="O83" s="54">
        <f t="shared" si="6"/>
        <v>-9.7800000000000011</v>
      </c>
      <c r="P83" s="54">
        <f t="shared" si="7"/>
        <v>6201</v>
      </c>
      <c r="S83" t="s">
        <v>1353</v>
      </c>
      <c r="T83">
        <v>185297</v>
      </c>
      <c r="U83">
        <v>14768</v>
      </c>
      <c r="V83">
        <v>7.97</v>
      </c>
      <c r="W83">
        <v>170529</v>
      </c>
      <c r="X83">
        <v>92.03</v>
      </c>
      <c r="Y83" t="str">
        <f t="shared" si="8"/>
        <v>pr_implementingagency</v>
      </c>
      <c r="Z83" t="str">
        <f t="shared" si="9"/>
        <v>pr_implementingagency</v>
      </c>
      <c r="AB83" t="s">
        <v>1123</v>
      </c>
    </row>
    <row r="84" spans="1:28" x14ac:dyDescent="0.3">
      <c r="A84" t="s">
        <v>1350</v>
      </c>
      <c r="B84">
        <v>224852</v>
      </c>
      <c r="C84">
        <v>165138</v>
      </c>
      <c r="D84">
        <v>73.44</v>
      </c>
      <c r="E84">
        <v>59714</v>
      </c>
      <c r="F84" s="21">
        <v>26.56</v>
      </c>
      <c r="H84" t="str">
        <f>VLOOKUP($A84,$S$4:$X$199,H$3,FALSE)</f>
        <v>pr_financing3_original</v>
      </c>
      <c r="I84">
        <f>VLOOKUP($A84,$S$4:$X$199,I$3,FALSE)</f>
        <v>185297</v>
      </c>
      <c r="J84">
        <f>VLOOKUP($A84,$S$4:$X$199,J$3,FALSE)</f>
        <v>126936</v>
      </c>
      <c r="K84">
        <f>VLOOKUP($A84,$S$4:$X$199,K$3,FALSE)</f>
        <v>68.5</v>
      </c>
      <c r="L84">
        <f>VLOOKUP($A84,$S$4:$X$199,L$3,FALSE)</f>
        <v>58361</v>
      </c>
      <c r="M84" s="21">
        <f>VLOOKUP($A84,$S$4:$X$199,M$3,FALSE)</f>
        <v>31.5</v>
      </c>
      <c r="N84" s="55">
        <f t="shared" si="5"/>
        <v>-0.15682539682539687</v>
      </c>
      <c r="O84" s="54">
        <f t="shared" si="6"/>
        <v>-4.9400000000000013</v>
      </c>
      <c r="P84" s="54">
        <f t="shared" si="7"/>
        <v>1353</v>
      </c>
      <c r="S84" t="s">
        <v>1354</v>
      </c>
      <c r="T84">
        <v>185297</v>
      </c>
      <c r="U84">
        <v>4637</v>
      </c>
      <c r="V84">
        <v>2.5019999999999998</v>
      </c>
      <c r="W84">
        <v>180660</v>
      </c>
      <c r="X84">
        <v>97.5</v>
      </c>
      <c r="Y84" t="str">
        <f t="shared" si="8"/>
        <v>pr_lendinginstrument</v>
      </c>
      <c r="Z84" t="str">
        <f t="shared" si="9"/>
        <v>pr_lendinginstrument</v>
      </c>
      <c r="AB84" t="s">
        <v>1124</v>
      </c>
    </row>
    <row r="85" spans="1:28" x14ac:dyDescent="0.3">
      <c r="A85" t="s">
        <v>1351</v>
      </c>
      <c r="B85">
        <v>224852</v>
      </c>
      <c r="C85">
        <v>199246</v>
      </c>
      <c r="D85">
        <v>88.61</v>
      </c>
      <c r="E85">
        <v>25606</v>
      </c>
      <c r="F85" s="21">
        <v>11.39</v>
      </c>
      <c r="H85" t="str">
        <f>VLOOKUP($A85,$S$4:$X$199,H$3,FALSE)</f>
        <v>pr_financingrest</v>
      </c>
      <c r="I85">
        <f>VLOOKUP($A85,$S$4:$X$199,I$3,FALSE)</f>
        <v>185297</v>
      </c>
      <c r="J85">
        <f>VLOOKUP($A85,$S$4:$X$199,J$3,FALSE)</f>
        <v>160311</v>
      </c>
      <c r="K85">
        <f>VLOOKUP($A85,$S$4:$X$199,K$3,FALSE)</f>
        <v>86.52</v>
      </c>
      <c r="L85">
        <f>VLOOKUP($A85,$S$4:$X$199,L$3,FALSE)</f>
        <v>24986</v>
      </c>
      <c r="M85" s="21">
        <f>VLOOKUP($A85,$S$4:$X$199,M$3,FALSE)</f>
        <v>13.48</v>
      </c>
      <c r="N85" s="55">
        <f t="shared" si="5"/>
        <v>-0.15504451038575667</v>
      </c>
      <c r="O85" s="54">
        <f t="shared" si="6"/>
        <v>-2.09</v>
      </c>
      <c r="P85" s="54">
        <f t="shared" si="7"/>
        <v>620</v>
      </c>
      <c r="S85" t="s">
        <v>1123</v>
      </c>
      <c r="T85">
        <v>185297</v>
      </c>
      <c r="U85">
        <v>126485</v>
      </c>
      <c r="V85">
        <v>68.260000000000005</v>
      </c>
      <c r="W85">
        <v>58812</v>
      </c>
      <c r="X85">
        <v>31.74</v>
      </c>
      <c r="Y85" t="str">
        <f t="shared" si="8"/>
        <v>pr_name</v>
      </c>
      <c r="Z85" t="str">
        <f t="shared" si="9"/>
        <v>pr_name</v>
      </c>
      <c r="AB85" t="s">
        <v>1125</v>
      </c>
    </row>
    <row r="86" spans="1:28" x14ac:dyDescent="0.3">
      <c r="A86" t="s">
        <v>1117</v>
      </c>
      <c r="B86">
        <v>224852</v>
      </c>
      <c r="C86">
        <v>23899</v>
      </c>
      <c r="D86">
        <v>10.63</v>
      </c>
      <c r="E86">
        <v>200953</v>
      </c>
      <c r="F86" s="21">
        <v>89.37</v>
      </c>
      <c r="H86" t="str">
        <f>VLOOKUP($A86,$S$4:$X$199,H$3,FALSE)</f>
        <v>pr_financier1</v>
      </c>
      <c r="I86">
        <f>VLOOKUP($A86,$S$4:$X$199,I$3,FALSE)</f>
        <v>185297</v>
      </c>
      <c r="J86">
        <f>VLOOKUP($A86,$S$4:$X$199,J$3,FALSE)</f>
        <v>4585</v>
      </c>
      <c r="K86">
        <f>VLOOKUP($A86,$S$4:$X$199,K$3,FALSE)</f>
        <v>2.4740000000000002</v>
      </c>
      <c r="L86">
        <f>VLOOKUP($A86,$S$4:$X$199,L$3,FALSE)</f>
        <v>180712</v>
      </c>
      <c r="M86" s="21">
        <f>VLOOKUP($A86,$S$4:$X$199,M$3,FALSE)</f>
        <v>97.53</v>
      </c>
      <c r="N86" s="55">
        <f t="shared" si="5"/>
        <v>-8.3666564134112539E-2</v>
      </c>
      <c r="O86" s="54">
        <f t="shared" si="6"/>
        <v>-8.1599999999999966</v>
      </c>
      <c r="P86" s="54">
        <f t="shared" si="7"/>
        <v>20241</v>
      </c>
      <c r="S86" t="s">
        <v>1124</v>
      </c>
      <c r="T86">
        <v>185297</v>
      </c>
      <c r="U86">
        <v>4585</v>
      </c>
      <c r="V86">
        <v>2.4740000000000002</v>
      </c>
      <c r="W86">
        <v>180712</v>
      </c>
      <c r="X86">
        <v>97.53</v>
      </c>
      <c r="Y86" t="str">
        <f t="shared" si="8"/>
        <v>pr_productline</v>
      </c>
      <c r="Z86" t="str">
        <f t="shared" si="9"/>
        <v>pr_productline</v>
      </c>
      <c r="AB86" t="s">
        <v>1126</v>
      </c>
    </row>
    <row r="87" spans="1:28" x14ac:dyDescent="0.3">
      <c r="A87" t="s">
        <v>1118</v>
      </c>
      <c r="B87">
        <v>224852</v>
      </c>
      <c r="C87">
        <v>86625</v>
      </c>
      <c r="D87">
        <v>38.53</v>
      </c>
      <c r="E87">
        <v>138227</v>
      </c>
      <c r="F87" s="21">
        <v>61.47</v>
      </c>
      <c r="H87" t="str">
        <f>VLOOKUP($A87,$S$4:$X$199,H$3,FALSE)</f>
        <v>pr_financier2</v>
      </c>
      <c r="I87">
        <f>VLOOKUP($A87,$S$4:$X$199,I$3,FALSE)</f>
        <v>185297</v>
      </c>
      <c r="J87">
        <f>VLOOKUP($A87,$S$4:$X$199,J$3,FALSE)</f>
        <v>53271</v>
      </c>
      <c r="K87">
        <f>VLOOKUP($A87,$S$4:$X$199,K$3,FALSE)</f>
        <v>28.75</v>
      </c>
      <c r="L87">
        <f>VLOOKUP($A87,$S$4:$X$199,L$3,FALSE)</f>
        <v>132026</v>
      </c>
      <c r="M87" s="21">
        <f>VLOOKUP($A87,$S$4:$X$199,M$3,FALSE)</f>
        <v>71.25</v>
      </c>
      <c r="N87" s="55">
        <f t="shared" si="5"/>
        <v>-0.13726315789473686</v>
      </c>
      <c r="O87" s="54">
        <f t="shared" si="6"/>
        <v>-9.7800000000000011</v>
      </c>
      <c r="P87" s="54">
        <f t="shared" si="7"/>
        <v>6201</v>
      </c>
      <c r="S87" t="s">
        <v>1125</v>
      </c>
      <c r="T87">
        <v>185297</v>
      </c>
      <c r="U87">
        <v>3627</v>
      </c>
      <c r="V87">
        <v>1.9570000000000001</v>
      </c>
      <c r="W87">
        <v>181670</v>
      </c>
      <c r="X87">
        <v>98.04</v>
      </c>
      <c r="Y87" t="str">
        <f t="shared" si="8"/>
        <v>pr_status</v>
      </c>
      <c r="Z87" t="str">
        <f t="shared" si="9"/>
        <v>pr_status</v>
      </c>
      <c r="AB87" t="s">
        <v>153</v>
      </c>
    </row>
    <row r="88" spans="1:28" x14ac:dyDescent="0.3">
      <c r="A88" t="s">
        <v>1119</v>
      </c>
      <c r="B88">
        <v>224852</v>
      </c>
      <c r="C88">
        <v>165138</v>
      </c>
      <c r="D88">
        <v>73.44</v>
      </c>
      <c r="E88">
        <v>59714</v>
      </c>
      <c r="F88" s="21">
        <v>26.56</v>
      </c>
      <c r="H88" t="str">
        <f>VLOOKUP($A88,$S$4:$X$199,H$3,FALSE)</f>
        <v>pr_financier3</v>
      </c>
      <c r="I88">
        <f>VLOOKUP($A88,$S$4:$X$199,I$3,FALSE)</f>
        <v>185297</v>
      </c>
      <c r="J88">
        <f>VLOOKUP($A88,$S$4:$X$199,J$3,FALSE)</f>
        <v>126936</v>
      </c>
      <c r="K88">
        <f>VLOOKUP($A88,$S$4:$X$199,K$3,FALSE)</f>
        <v>68.5</v>
      </c>
      <c r="L88">
        <f>VLOOKUP($A88,$S$4:$X$199,L$3,FALSE)</f>
        <v>58361</v>
      </c>
      <c r="M88" s="21">
        <f>VLOOKUP($A88,$S$4:$X$199,M$3,FALSE)</f>
        <v>31.5</v>
      </c>
      <c r="N88" s="55">
        <f t="shared" si="5"/>
        <v>-0.15682539682539687</v>
      </c>
      <c r="O88" s="54">
        <f t="shared" si="6"/>
        <v>-4.9400000000000013</v>
      </c>
      <c r="P88" s="54">
        <f t="shared" si="7"/>
        <v>1353</v>
      </c>
      <c r="S88" t="s">
        <v>1126</v>
      </c>
      <c r="T88">
        <v>185297</v>
      </c>
      <c r="U88">
        <v>3628</v>
      </c>
      <c r="V88">
        <v>1.958</v>
      </c>
      <c r="W88">
        <v>181669</v>
      </c>
      <c r="X88">
        <v>98.04</v>
      </c>
      <c r="Y88" t="str">
        <f t="shared" si="8"/>
        <v>pr_teamleader</v>
      </c>
      <c r="Z88" t="str">
        <f t="shared" si="9"/>
        <v>pr_teamleader</v>
      </c>
      <c r="AB88" t="s">
        <v>1127</v>
      </c>
    </row>
    <row r="89" spans="1:28" x14ac:dyDescent="0.3">
      <c r="A89" t="s">
        <v>1352</v>
      </c>
      <c r="B89">
        <v>224852</v>
      </c>
      <c r="C89">
        <v>199246</v>
      </c>
      <c r="D89">
        <v>88.61</v>
      </c>
      <c r="E89">
        <v>25606</v>
      </c>
      <c r="F89" s="21">
        <v>11.39</v>
      </c>
      <c r="H89" t="str">
        <f>VLOOKUP($A89,$S$4:$X$199,H$3,FALSE)</f>
        <v>pr_financierrest</v>
      </c>
      <c r="I89">
        <f>VLOOKUP($A89,$S$4:$X$199,I$3,FALSE)</f>
        <v>185297</v>
      </c>
      <c r="J89">
        <f>VLOOKUP($A89,$S$4:$X$199,J$3,FALSE)</f>
        <v>160311</v>
      </c>
      <c r="K89">
        <f>VLOOKUP($A89,$S$4:$X$199,K$3,FALSE)</f>
        <v>86.52</v>
      </c>
      <c r="L89">
        <f>VLOOKUP($A89,$S$4:$X$199,L$3,FALSE)</f>
        <v>24986</v>
      </c>
      <c r="M89" s="21">
        <f>VLOOKUP($A89,$S$4:$X$199,M$3,FALSE)</f>
        <v>13.48</v>
      </c>
      <c r="N89" s="55">
        <f t="shared" si="5"/>
        <v>-0.15504451038575667</v>
      </c>
      <c r="O89" s="54">
        <f t="shared" si="6"/>
        <v>-2.09</v>
      </c>
      <c r="P89" s="54">
        <f t="shared" si="7"/>
        <v>620</v>
      </c>
      <c r="S89" t="s">
        <v>153</v>
      </c>
      <c r="T89">
        <v>185297</v>
      </c>
      <c r="U89">
        <v>3633</v>
      </c>
      <c r="V89">
        <v>1.9610000000000001</v>
      </c>
      <c r="W89">
        <v>181664</v>
      </c>
      <c r="X89">
        <v>98.04</v>
      </c>
      <c r="Y89" t="str">
        <f t="shared" si="8"/>
        <v>pr_sectors</v>
      </c>
      <c r="Z89" t="str">
        <f t="shared" si="9"/>
        <v>pr_sectors</v>
      </c>
      <c r="AB89" t="s">
        <v>1128</v>
      </c>
    </row>
    <row r="90" spans="1:28" x14ac:dyDescent="0.3">
      <c r="A90" t="s">
        <v>1353</v>
      </c>
      <c r="B90">
        <v>224852</v>
      </c>
      <c r="C90">
        <v>36454</v>
      </c>
      <c r="D90">
        <v>16.21</v>
      </c>
      <c r="E90">
        <v>188398</v>
      </c>
      <c r="F90" s="21">
        <v>83.79</v>
      </c>
      <c r="H90" t="str">
        <f>VLOOKUP($A90,$S$4:$X$199,H$3,FALSE)</f>
        <v>pr_implementingagency</v>
      </c>
      <c r="I90">
        <f>VLOOKUP($A90,$S$4:$X$199,I$3,FALSE)</f>
        <v>185297</v>
      </c>
      <c r="J90">
        <f>VLOOKUP($A90,$S$4:$X$199,J$3,FALSE)</f>
        <v>14768</v>
      </c>
      <c r="K90">
        <f>VLOOKUP($A90,$S$4:$X$199,K$3,FALSE)</f>
        <v>7.97</v>
      </c>
      <c r="L90">
        <f>VLOOKUP($A90,$S$4:$X$199,L$3,FALSE)</f>
        <v>170529</v>
      </c>
      <c r="M90" s="21">
        <f>VLOOKUP($A90,$S$4:$X$199,M$3,FALSE)</f>
        <v>92.03</v>
      </c>
      <c r="N90" s="55">
        <f t="shared" si="5"/>
        <v>-8.9536020862762092E-2</v>
      </c>
      <c r="O90" s="54">
        <f t="shared" si="6"/>
        <v>-8.2399999999999949</v>
      </c>
      <c r="P90" s="54">
        <f t="shared" si="7"/>
        <v>17869</v>
      </c>
      <c r="S90" t="s">
        <v>1127</v>
      </c>
      <c r="T90">
        <v>185297</v>
      </c>
      <c r="U90">
        <v>3634</v>
      </c>
      <c r="V90">
        <v>1.9610000000000001</v>
      </c>
      <c r="W90">
        <v>181663</v>
      </c>
      <c r="X90">
        <v>98.04</v>
      </c>
      <c r="Y90" t="str">
        <f t="shared" si="8"/>
        <v>pr_themes</v>
      </c>
      <c r="Z90" t="str">
        <f t="shared" si="9"/>
        <v>pr_themes</v>
      </c>
      <c r="AB90" t="s">
        <v>1129</v>
      </c>
    </row>
    <row r="91" spans="1:28" x14ac:dyDescent="0.3">
      <c r="A91" t="s">
        <v>1354</v>
      </c>
      <c r="B91">
        <v>224852</v>
      </c>
      <c r="C91">
        <v>23955</v>
      </c>
      <c r="D91">
        <v>10.65</v>
      </c>
      <c r="E91">
        <v>200897</v>
      </c>
      <c r="F91" s="21">
        <v>89.35</v>
      </c>
      <c r="H91" t="str">
        <f>VLOOKUP($A91,$S$4:$X$199,H$3,FALSE)</f>
        <v>pr_lendinginstrument</v>
      </c>
      <c r="I91">
        <f>VLOOKUP($A91,$S$4:$X$199,I$3,FALSE)</f>
        <v>185297</v>
      </c>
      <c r="J91">
        <f>VLOOKUP($A91,$S$4:$X$199,J$3,FALSE)</f>
        <v>4637</v>
      </c>
      <c r="K91">
        <f>VLOOKUP($A91,$S$4:$X$199,K$3,FALSE)</f>
        <v>2.5019999999999998</v>
      </c>
      <c r="L91">
        <f>VLOOKUP($A91,$S$4:$X$199,L$3,FALSE)</f>
        <v>180660</v>
      </c>
      <c r="M91" s="21">
        <f>VLOOKUP($A91,$S$4:$X$199,M$3,FALSE)</f>
        <v>97.5</v>
      </c>
      <c r="N91" s="55">
        <f t="shared" si="5"/>
        <v>-8.3589743589743651E-2</v>
      </c>
      <c r="O91" s="54">
        <f t="shared" si="6"/>
        <v>-8.1500000000000057</v>
      </c>
      <c r="P91" s="54">
        <f t="shared" si="7"/>
        <v>20237</v>
      </c>
      <c r="S91" t="s">
        <v>1128</v>
      </c>
      <c r="T91">
        <v>185297</v>
      </c>
      <c r="U91">
        <v>70274</v>
      </c>
      <c r="V91">
        <v>37.93</v>
      </c>
      <c r="W91">
        <v>115023</v>
      </c>
      <c r="X91">
        <v>62.07</v>
      </c>
      <c r="Y91" t="str">
        <f t="shared" si="8"/>
        <v>pr_numberofcft</v>
      </c>
      <c r="Z91" t="str">
        <f t="shared" si="9"/>
        <v>pr_numberofcft</v>
      </c>
      <c r="AB91" t="s">
        <v>1355</v>
      </c>
    </row>
    <row r="92" spans="1:28" x14ac:dyDescent="0.3">
      <c r="A92" t="s">
        <v>1123</v>
      </c>
      <c r="B92">
        <v>224852</v>
      </c>
      <c r="C92">
        <v>140014</v>
      </c>
      <c r="D92">
        <v>62.27</v>
      </c>
      <c r="E92">
        <v>84838</v>
      </c>
      <c r="F92" s="21">
        <v>37.729999999999997</v>
      </c>
      <c r="H92" t="str">
        <f>VLOOKUP($A92,$S$4:$X$199,H$3,FALSE)</f>
        <v>pr_name</v>
      </c>
      <c r="I92">
        <f>VLOOKUP($A92,$S$4:$X$199,I$3,FALSE)</f>
        <v>185297</v>
      </c>
      <c r="J92">
        <f>VLOOKUP($A92,$S$4:$X$199,J$3,FALSE)</f>
        <v>126485</v>
      </c>
      <c r="K92">
        <f>VLOOKUP($A92,$S$4:$X$199,K$3,FALSE)</f>
        <v>68.260000000000005</v>
      </c>
      <c r="L92">
        <f>VLOOKUP($A92,$S$4:$X$199,L$3,FALSE)</f>
        <v>58812</v>
      </c>
      <c r="M92" s="21">
        <f>VLOOKUP($A92,$S$4:$X$199,M$3,FALSE)</f>
        <v>31.74</v>
      </c>
      <c r="N92" s="55">
        <f t="shared" si="5"/>
        <v>0.1887208569628229</v>
      </c>
      <c r="O92" s="54">
        <f t="shared" si="6"/>
        <v>5.9899999999999984</v>
      </c>
      <c r="P92" s="54">
        <f t="shared" si="7"/>
        <v>26026</v>
      </c>
      <c r="S92" t="s">
        <v>1129</v>
      </c>
      <c r="T92">
        <v>185297</v>
      </c>
      <c r="U92">
        <v>4687</v>
      </c>
      <c r="V92">
        <v>2.5289999999999999</v>
      </c>
      <c r="W92">
        <v>180610</v>
      </c>
      <c r="X92">
        <v>97.47</v>
      </c>
      <c r="Y92" t="str">
        <f t="shared" si="8"/>
        <v>pr_numberofca</v>
      </c>
      <c r="Z92" t="str">
        <f t="shared" si="9"/>
        <v>pr_numberofca</v>
      </c>
      <c r="AB92" t="s">
        <v>1356</v>
      </c>
    </row>
    <row r="93" spans="1:28" x14ac:dyDescent="0.3">
      <c r="A93" t="s">
        <v>1124</v>
      </c>
      <c r="B93">
        <v>224852</v>
      </c>
      <c r="C93">
        <v>23899</v>
      </c>
      <c r="D93">
        <v>10.63</v>
      </c>
      <c r="E93">
        <v>200953</v>
      </c>
      <c r="F93" s="21">
        <v>89.37</v>
      </c>
      <c r="H93" t="str">
        <f>VLOOKUP($A93,$S$4:$X$199,H$3,FALSE)</f>
        <v>pr_productline</v>
      </c>
      <c r="I93">
        <f>VLOOKUP($A93,$S$4:$X$199,I$3,FALSE)</f>
        <v>185297</v>
      </c>
      <c r="J93">
        <f>VLOOKUP($A93,$S$4:$X$199,J$3,FALSE)</f>
        <v>4585</v>
      </c>
      <c r="K93">
        <f>VLOOKUP($A93,$S$4:$X$199,K$3,FALSE)</f>
        <v>2.4740000000000002</v>
      </c>
      <c r="L93">
        <f>VLOOKUP($A93,$S$4:$X$199,L$3,FALSE)</f>
        <v>180712</v>
      </c>
      <c r="M93" s="21">
        <f>VLOOKUP($A93,$S$4:$X$199,M$3,FALSE)</f>
        <v>97.53</v>
      </c>
      <c r="N93" s="55">
        <f t="shared" si="5"/>
        <v>-8.3666564134112539E-2</v>
      </c>
      <c r="O93" s="54">
        <f t="shared" si="6"/>
        <v>-8.1599999999999966</v>
      </c>
      <c r="P93" s="54">
        <f t="shared" si="7"/>
        <v>20241</v>
      </c>
      <c r="S93" t="s">
        <v>1355</v>
      </c>
      <c r="T93">
        <v>185297</v>
      </c>
      <c r="U93">
        <v>5286</v>
      </c>
      <c r="V93">
        <v>2.8530000000000002</v>
      </c>
      <c r="W93">
        <v>180011</v>
      </c>
      <c r="X93">
        <v>97.15</v>
      </c>
      <c r="Y93" t="str">
        <f t="shared" si="8"/>
        <v>pr_numberofdocuments</v>
      </c>
      <c r="Z93" t="str">
        <f t="shared" si="9"/>
        <v>pr_numberofdocuments</v>
      </c>
      <c r="AB93" t="s">
        <v>1132</v>
      </c>
    </row>
    <row r="94" spans="1:28" x14ac:dyDescent="0.3">
      <c r="A94" t="s">
        <v>1125</v>
      </c>
      <c r="B94">
        <v>224852</v>
      </c>
      <c r="C94">
        <v>22752</v>
      </c>
      <c r="D94">
        <v>10.119999999999999</v>
      </c>
      <c r="E94">
        <v>202100</v>
      </c>
      <c r="F94" s="21">
        <v>89.88</v>
      </c>
      <c r="H94" t="str">
        <f>VLOOKUP($A94,$S$4:$X$199,H$3,FALSE)</f>
        <v>pr_status</v>
      </c>
      <c r="I94">
        <f>VLOOKUP($A94,$S$4:$X$199,I$3,FALSE)</f>
        <v>185297</v>
      </c>
      <c r="J94">
        <f>VLOOKUP($A94,$S$4:$X$199,J$3,FALSE)</f>
        <v>3627</v>
      </c>
      <c r="K94">
        <f>VLOOKUP($A94,$S$4:$X$199,K$3,FALSE)</f>
        <v>1.9570000000000001</v>
      </c>
      <c r="L94">
        <f>VLOOKUP($A94,$S$4:$X$199,L$3,FALSE)</f>
        <v>181670</v>
      </c>
      <c r="M94" s="21">
        <f>VLOOKUP($A94,$S$4:$X$199,M$3,FALSE)</f>
        <v>98.04</v>
      </c>
      <c r="N94" s="55">
        <f t="shared" si="5"/>
        <v>-8.3231334149326916E-2</v>
      </c>
      <c r="O94" s="54">
        <f t="shared" si="6"/>
        <v>-8.1600000000000108</v>
      </c>
      <c r="P94" s="54">
        <f t="shared" si="7"/>
        <v>20430</v>
      </c>
      <c r="S94" t="s">
        <v>1356</v>
      </c>
      <c r="T94">
        <v>185297</v>
      </c>
      <c r="U94">
        <v>70274</v>
      </c>
      <c r="V94">
        <v>37.93</v>
      </c>
      <c r="W94">
        <v>115023</v>
      </c>
      <c r="X94">
        <v>62.07</v>
      </c>
      <c r="Y94" t="str">
        <f t="shared" si="8"/>
        <v>pr_newestcftdate</v>
      </c>
      <c r="Z94" t="str">
        <f t="shared" si="9"/>
        <v>pr_newestcftdate</v>
      </c>
      <c r="AB94" t="s">
        <v>1357</v>
      </c>
    </row>
    <row r="95" spans="1:28" x14ac:dyDescent="0.3">
      <c r="A95" t="s">
        <v>1126</v>
      </c>
      <c r="B95">
        <v>224852</v>
      </c>
      <c r="C95">
        <v>22752</v>
      </c>
      <c r="D95">
        <v>10.119999999999999</v>
      </c>
      <c r="E95">
        <v>202100</v>
      </c>
      <c r="F95" s="21">
        <v>89.88</v>
      </c>
      <c r="H95" t="str">
        <f>VLOOKUP($A95,$S$4:$X$199,H$3,FALSE)</f>
        <v>pr_teamleader</v>
      </c>
      <c r="I95">
        <f>VLOOKUP($A95,$S$4:$X$199,I$3,FALSE)</f>
        <v>185297</v>
      </c>
      <c r="J95">
        <f>VLOOKUP($A95,$S$4:$X$199,J$3,FALSE)</f>
        <v>3628</v>
      </c>
      <c r="K95">
        <f>VLOOKUP($A95,$S$4:$X$199,K$3,FALSE)</f>
        <v>1.958</v>
      </c>
      <c r="L95">
        <f>VLOOKUP($A95,$S$4:$X$199,L$3,FALSE)</f>
        <v>181669</v>
      </c>
      <c r="M95" s="21">
        <f>VLOOKUP($A95,$S$4:$X$199,M$3,FALSE)</f>
        <v>98.04</v>
      </c>
      <c r="N95" s="55">
        <f t="shared" si="5"/>
        <v>-8.3231334149326916E-2</v>
      </c>
      <c r="O95" s="54">
        <f t="shared" si="6"/>
        <v>-8.1600000000000108</v>
      </c>
      <c r="P95" s="54">
        <f t="shared" si="7"/>
        <v>20431</v>
      </c>
      <c r="S95" t="s">
        <v>1132</v>
      </c>
      <c r="T95">
        <v>185297</v>
      </c>
      <c r="U95">
        <v>101095</v>
      </c>
      <c r="V95">
        <v>54.56</v>
      </c>
      <c r="W95">
        <v>84202</v>
      </c>
      <c r="X95">
        <v>45.44</v>
      </c>
      <c r="Y95" t="str">
        <f t="shared" si="8"/>
        <v>pr_newestcadate</v>
      </c>
      <c r="Z95" t="str">
        <f t="shared" si="9"/>
        <v>pr_newestcadate</v>
      </c>
      <c r="AB95" t="s">
        <v>1358</v>
      </c>
    </row>
    <row r="96" spans="1:28" x14ac:dyDescent="0.3">
      <c r="A96" t="s">
        <v>153</v>
      </c>
      <c r="B96">
        <v>224852</v>
      </c>
      <c r="C96">
        <v>25239</v>
      </c>
      <c r="D96">
        <v>11.22</v>
      </c>
      <c r="E96">
        <v>199613</v>
      </c>
      <c r="F96" s="21">
        <v>88.78</v>
      </c>
      <c r="H96" t="str">
        <f>VLOOKUP($A96,$S$4:$X$199,H$3,FALSE)</f>
        <v>pr_sectors</v>
      </c>
      <c r="I96">
        <f>VLOOKUP($A96,$S$4:$X$199,I$3,FALSE)</f>
        <v>185297</v>
      </c>
      <c r="J96">
        <f>VLOOKUP($A96,$S$4:$X$199,J$3,FALSE)</f>
        <v>3633</v>
      </c>
      <c r="K96">
        <f>VLOOKUP($A96,$S$4:$X$199,K$3,FALSE)</f>
        <v>1.9610000000000001</v>
      </c>
      <c r="L96">
        <f>VLOOKUP($A96,$S$4:$X$199,L$3,FALSE)</f>
        <v>181664</v>
      </c>
      <c r="M96" s="21">
        <f>VLOOKUP($A96,$S$4:$X$199,M$3,FALSE)</f>
        <v>98.04</v>
      </c>
      <c r="N96" s="55">
        <f t="shared" si="5"/>
        <v>-9.4451244390044931E-2</v>
      </c>
      <c r="O96" s="54">
        <f t="shared" si="6"/>
        <v>-9.2600000000000051</v>
      </c>
      <c r="P96" s="54">
        <f t="shared" si="7"/>
        <v>17949</v>
      </c>
      <c r="S96" t="s">
        <v>1357</v>
      </c>
      <c r="T96">
        <v>185297</v>
      </c>
      <c r="U96">
        <v>5295</v>
      </c>
      <c r="V96">
        <v>2.8580000000000001</v>
      </c>
      <c r="W96">
        <v>180002</v>
      </c>
      <c r="X96">
        <v>97.14</v>
      </c>
      <c r="Y96" t="str">
        <f t="shared" si="8"/>
        <v>pr_newestdocumentdate</v>
      </c>
      <c r="Z96" t="str">
        <f t="shared" si="9"/>
        <v>pr_newestdocumentdate</v>
      </c>
      <c r="AB96" t="s">
        <v>1135</v>
      </c>
    </row>
    <row r="97" spans="1:28" x14ac:dyDescent="0.3">
      <c r="A97" t="s">
        <v>1127</v>
      </c>
      <c r="B97">
        <v>224852</v>
      </c>
      <c r="C97">
        <v>25287</v>
      </c>
      <c r="D97">
        <v>11.25</v>
      </c>
      <c r="E97">
        <v>199565</v>
      </c>
      <c r="F97" s="21">
        <v>88.75</v>
      </c>
      <c r="H97" t="str">
        <f>VLOOKUP($A97,$S$4:$X$199,H$3,FALSE)</f>
        <v>pr_themes</v>
      </c>
      <c r="I97">
        <f>VLOOKUP($A97,$S$4:$X$199,I$3,FALSE)</f>
        <v>185297</v>
      </c>
      <c r="J97">
        <f>VLOOKUP($A97,$S$4:$X$199,J$3,FALSE)</f>
        <v>3634</v>
      </c>
      <c r="K97">
        <f>VLOOKUP($A97,$S$4:$X$199,K$3,FALSE)</f>
        <v>1.9610000000000001</v>
      </c>
      <c r="L97">
        <f>VLOOKUP($A97,$S$4:$X$199,L$3,FALSE)</f>
        <v>181663</v>
      </c>
      <c r="M97" s="21">
        <f>VLOOKUP($A97,$S$4:$X$199,M$3,FALSE)</f>
        <v>98.04</v>
      </c>
      <c r="N97" s="55">
        <f t="shared" si="5"/>
        <v>-9.4757241942064516E-2</v>
      </c>
      <c r="O97" s="54">
        <f t="shared" si="6"/>
        <v>-9.2900000000000063</v>
      </c>
      <c r="P97" s="54">
        <f t="shared" si="7"/>
        <v>17902</v>
      </c>
      <c r="S97" t="s">
        <v>1358</v>
      </c>
      <c r="T97">
        <v>185297</v>
      </c>
      <c r="U97">
        <v>70274</v>
      </c>
      <c r="V97">
        <v>37.93</v>
      </c>
      <c r="W97">
        <v>115023</v>
      </c>
      <c r="X97">
        <v>62.07</v>
      </c>
      <c r="Y97" t="str">
        <f t="shared" si="8"/>
        <v>pr_oldestcftdate</v>
      </c>
      <c r="Z97" t="str">
        <f t="shared" si="9"/>
        <v>pr_oldestcftdate</v>
      </c>
      <c r="AB97" t="s">
        <v>1359</v>
      </c>
    </row>
    <row r="98" spans="1:28" x14ac:dyDescent="0.3">
      <c r="A98" t="s">
        <v>1360</v>
      </c>
      <c r="B98">
        <v>224852</v>
      </c>
      <c r="C98">
        <v>119814</v>
      </c>
      <c r="D98">
        <v>53.29</v>
      </c>
      <c r="E98">
        <v>105038</v>
      </c>
      <c r="F98" s="21">
        <v>46.71</v>
      </c>
      <c r="H98" t="str">
        <f>VLOOKUP($A98,$S$4:$X$199,H$3,FALSE)</f>
        <v>evaluationfiscalyear</v>
      </c>
      <c r="I98">
        <f>VLOOKUP($A98,$S$4:$X$199,I$3,FALSE)</f>
        <v>185297</v>
      </c>
      <c r="J98">
        <f>VLOOKUP($A98,$S$4:$X$199,J$3,FALSE)</f>
        <v>82284</v>
      </c>
      <c r="K98">
        <f>VLOOKUP($A98,$S$4:$X$199,K$3,FALSE)</f>
        <v>44.41</v>
      </c>
      <c r="L98">
        <f>VLOOKUP($A98,$S$4:$X$199,L$3,FALSE)</f>
        <v>103013</v>
      </c>
      <c r="M98" s="21">
        <f>VLOOKUP($A98,$S$4:$X$199,M$3,FALSE)</f>
        <v>55.59</v>
      </c>
      <c r="N98" s="55">
        <f t="shared" si="5"/>
        <v>-0.1597409606044253</v>
      </c>
      <c r="O98" s="54">
        <f t="shared" si="6"/>
        <v>-8.8800000000000026</v>
      </c>
      <c r="P98" s="54">
        <f t="shared" si="7"/>
        <v>2025</v>
      </c>
      <c r="S98" t="s">
        <v>1135</v>
      </c>
      <c r="T98">
        <v>185297</v>
      </c>
      <c r="U98">
        <v>101095</v>
      </c>
      <c r="V98">
        <v>54.56</v>
      </c>
      <c r="W98">
        <v>84202</v>
      </c>
      <c r="X98">
        <v>45.44</v>
      </c>
      <c r="Y98" t="str">
        <f t="shared" si="8"/>
        <v>pr_oldestcadate</v>
      </c>
      <c r="Z98" t="str">
        <f t="shared" si="9"/>
        <v>pr_oldestcadate</v>
      </c>
      <c r="AB98" t="s">
        <v>1360</v>
      </c>
    </row>
    <row r="99" spans="1:28" x14ac:dyDescent="0.3">
      <c r="A99" t="s">
        <v>640</v>
      </c>
      <c r="B99">
        <v>224852</v>
      </c>
      <c r="C99">
        <v>119814</v>
      </c>
      <c r="D99">
        <v>53.29</v>
      </c>
      <c r="E99">
        <v>105038</v>
      </c>
      <c r="F99" s="21">
        <v>46.71</v>
      </c>
      <c r="H99" t="str">
        <f>VLOOKUP($A99,$S$4:$X$199,H$3,FALSE)</f>
        <v>evaluationtype</v>
      </c>
      <c r="I99">
        <f>VLOOKUP($A99,$S$4:$X$199,I$3,FALSE)</f>
        <v>185297</v>
      </c>
      <c r="J99">
        <f>VLOOKUP($A99,$S$4:$X$199,J$3,FALSE)</f>
        <v>82284</v>
      </c>
      <c r="K99">
        <f>VLOOKUP($A99,$S$4:$X$199,K$3,FALSE)</f>
        <v>44.41</v>
      </c>
      <c r="L99">
        <f>VLOOKUP($A99,$S$4:$X$199,L$3,FALSE)</f>
        <v>103013</v>
      </c>
      <c r="M99" s="21">
        <f>VLOOKUP($A99,$S$4:$X$199,M$3,FALSE)</f>
        <v>55.59</v>
      </c>
      <c r="N99" s="55">
        <f t="shared" si="5"/>
        <v>-0.1597409606044253</v>
      </c>
      <c r="O99" s="54">
        <f t="shared" si="6"/>
        <v>-8.8800000000000026</v>
      </c>
      <c r="P99" s="54">
        <f t="shared" si="7"/>
        <v>2025</v>
      </c>
      <c r="S99" t="s">
        <v>1359</v>
      </c>
      <c r="T99">
        <v>185297</v>
      </c>
      <c r="U99">
        <v>5295</v>
      </c>
      <c r="V99">
        <v>2.8580000000000001</v>
      </c>
      <c r="W99">
        <v>180002</v>
      </c>
      <c r="X99">
        <v>97.14</v>
      </c>
      <c r="Y99" t="str">
        <f t="shared" si="8"/>
        <v>pr_oldestdocumentdate</v>
      </c>
      <c r="Z99" t="str">
        <f t="shared" si="9"/>
        <v>pr_oldestdocumentdate</v>
      </c>
      <c r="AB99" t="s">
        <v>639</v>
      </c>
    </row>
    <row r="100" spans="1:28" x14ac:dyDescent="0.3">
      <c r="A100" t="s">
        <v>1361</v>
      </c>
      <c r="B100">
        <v>224852</v>
      </c>
      <c r="C100">
        <v>193614</v>
      </c>
      <c r="D100">
        <v>86.11</v>
      </c>
      <c r="E100">
        <v>31238</v>
      </c>
      <c r="F100" s="21">
        <v>13.89</v>
      </c>
      <c r="H100" t="str">
        <f>VLOOKUP($A100,$S$4:$X$199,H$3,FALSE)</f>
        <v>evaluationerrexante</v>
      </c>
      <c r="I100">
        <f>VLOOKUP($A100,$S$4:$X$199,I$3,FALSE)</f>
        <v>185297</v>
      </c>
      <c r="J100">
        <f>VLOOKUP($A100,$S$4:$X$199,J$3,FALSE)</f>
        <v>154110</v>
      </c>
      <c r="K100">
        <f>VLOOKUP($A100,$S$4:$X$199,K$3,FALSE)</f>
        <v>83.17</v>
      </c>
      <c r="L100">
        <f>VLOOKUP($A100,$S$4:$X$199,L$3,FALSE)</f>
        <v>31187</v>
      </c>
      <c r="M100" s="21">
        <f>VLOOKUP($A100,$S$4:$X$199,M$3,FALSE)</f>
        <v>16.829999999999998</v>
      </c>
      <c r="N100" s="55">
        <f t="shared" si="5"/>
        <v>-0.1746880570409981</v>
      </c>
      <c r="O100" s="54">
        <f t="shared" si="6"/>
        <v>-2.9399999999999977</v>
      </c>
      <c r="P100" s="54">
        <f t="shared" si="7"/>
        <v>51</v>
      </c>
      <c r="S100" t="s">
        <v>1360</v>
      </c>
      <c r="T100">
        <v>185297</v>
      </c>
      <c r="U100">
        <v>82284</v>
      </c>
      <c r="V100">
        <v>44.41</v>
      </c>
      <c r="W100">
        <v>103013</v>
      </c>
      <c r="X100">
        <v>55.59</v>
      </c>
      <c r="Y100" t="str">
        <f t="shared" si="8"/>
        <v>evaluationfiscalyear</v>
      </c>
      <c r="Z100" t="str">
        <f t="shared" si="9"/>
        <v>evaluationfiscalyear</v>
      </c>
      <c r="AB100" t="s">
        <v>640</v>
      </c>
    </row>
    <row r="101" spans="1:28" x14ac:dyDescent="0.3">
      <c r="A101" t="s">
        <v>1362</v>
      </c>
      <c r="B101">
        <v>224852</v>
      </c>
      <c r="C101">
        <v>194041</v>
      </c>
      <c r="D101">
        <v>86.3</v>
      </c>
      <c r="E101">
        <v>30811</v>
      </c>
      <c r="F101" s="21">
        <v>13.7</v>
      </c>
      <c r="H101" t="str">
        <f>VLOOKUP($A101,$S$4:$X$199,H$3,FALSE)</f>
        <v>evaluationerrexpost</v>
      </c>
      <c r="I101">
        <f>VLOOKUP($A101,$S$4:$X$199,I$3,FALSE)</f>
        <v>185297</v>
      </c>
      <c r="J101">
        <f>VLOOKUP($A101,$S$4:$X$199,J$3,FALSE)</f>
        <v>154177</v>
      </c>
      <c r="K101">
        <f>VLOOKUP($A101,$S$4:$X$199,K$3,FALSE)</f>
        <v>83.21</v>
      </c>
      <c r="L101">
        <f>VLOOKUP($A101,$S$4:$X$199,L$3,FALSE)</f>
        <v>31120</v>
      </c>
      <c r="M101" s="21">
        <f>VLOOKUP($A101,$S$4:$X$199,M$3,FALSE)</f>
        <v>16.79</v>
      </c>
      <c r="N101" s="55">
        <f t="shared" si="5"/>
        <v>-0.18403811792733771</v>
      </c>
      <c r="O101" s="54">
        <f t="shared" si="6"/>
        <v>-3.09</v>
      </c>
      <c r="P101" s="54">
        <f t="shared" si="7"/>
        <v>-309</v>
      </c>
      <c r="S101" t="s">
        <v>639</v>
      </c>
      <c r="T101">
        <v>185297</v>
      </c>
      <c r="U101">
        <v>82284</v>
      </c>
      <c r="V101">
        <v>44.41</v>
      </c>
      <c r="W101">
        <v>103013</v>
      </c>
      <c r="X101">
        <v>55.59</v>
      </c>
      <c r="Y101" t="str">
        <f t="shared" si="8"/>
        <v>evaluationdata</v>
      </c>
      <c r="Z101" t="str">
        <f t="shared" si="9"/>
        <v>evaluationdata</v>
      </c>
      <c r="AB101" t="s">
        <v>1361</v>
      </c>
    </row>
    <row r="102" spans="1:28" x14ac:dyDescent="0.3">
      <c r="A102" t="s">
        <v>1363</v>
      </c>
      <c r="B102">
        <v>224852</v>
      </c>
      <c r="C102">
        <v>119814</v>
      </c>
      <c r="D102">
        <v>53.29</v>
      </c>
      <c r="E102">
        <v>105038</v>
      </c>
      <c r="F102" s="21">
        <v>46.71</v>
      </c>
      <c r="H102" t="str">
        <f>VLOOKUP($A102,$S$4:$X$199,H$3,FALSE)</f>
        <v>evaluationprojectoutcome</v>
      </c>
      <c r="I102">
        <f>VLOOKUP($A102,$S$4:$X$199,I$3,FALSE)</f>
        <v>185297</v>
      </c>
      <c r="J102">
        <f>VLOOKUP($A102,$S$4:$X$199,J$3,FALSE)</f>
        <v>82284</v>
      </c>
      <c r="K102">
        <f>VLOOKUP($A102,$S$4:$X$199,K$3,FALSE)</f>
        <v>44.41</v>
      </c>
      <c r="L102">
        <f>VLOOKUP($A102,$S$4:$X$199,L$3,FALSE)</f>
        <v>103013</v>
      </c>
      <c r="M102" s="21">
        <f>VLOOKUP($A102,$S$4:$X$199,M$3,FALSE)</f>
        <v>55.59</v>
      </c>
      <c r="N102" s="55">
        <f t="shared" si="5"/>
        <v>-0.1597409606044253</v>
      </c>
      <c r="O102" s="54">
        <f t="shared" si="6"/>
        <v>-8.8800000000000026</v>
      </c>
      <c r="P102" s="54">
        <f t="shared" si="7"/>
        <v>2025</v>
      </c>
      <c r="S102" t="s">
        <v>640</v>
      </c>
      <c r="T102">
        <v>185297</v>
      </c>
      <c r="U102">
        <v>82284</v>
      </c>
      <c r="V102">
        <v>44.41</v>
      </c>
      <c r="W102">
        <v>103013</v>
      </c>
      <c r="X102">
        <v>55.59</v>
      </c>
      <c r="Y102" t="str">
        <f t="shared" si="8"/>
        <v>evaluationtype</v>
      </c>
      <c r="Z102" t="str">
        <f t="shared" si="9"/>
        <v>evaluationtype</v>
      </c>
      <c r="AB102" t="s">
        <v>1362</v>
      </c>
    </row>
    <row r="103" spans="1:28" x14ac:dyDescent="0.3">
      <c r="A103" t="s">
        <v>1364</v>
      </c>
      <c r="B103">
        <v>224852</v>
      </c>
      <c r="C103">
        <v>207767</v>
      </c>
      <c r="D103">
        <v>92.4</v>
      </c>
      <c r="E103">
        <v>17085</v>
      </c>
      <c r="F103" s="21">
        <v>7.5979999999999999</v>
      </c>
      <c r="H103" t="str">
        <f>VLOOKUP($A103,$S$4:$X$199,H$3,FALSE)</f>
        <v>evaluationprojectimpact</v>
      </c>
      <c r="I103">
        <f>VLOOKUP($A103,$S$4:$X$199,I$3,FALSE)</f>
        <v>185297</v>
      </c>
      <c r="J103">
        <f>VLOOKUP($A103,$S$4:$X$199,J$3,FALSE)</f>
        <v>179001</v>
      </c>
      <c r="K103">
        <f>VLOOKUP($A103,$S$4:$X$199,K$3,FALSE)</f>
        <v>96.6</v>
      </c>
      <c r="L103">
        <f>VLOOKUP($A103,$S$4:$X$199,L$3,FALSE)</f>
        <v>6296</v>
      </c>
      <c r="M103" s="21">
        <f>VLOOKUP($A103,$S$4:$X$199,M$3,FALSE)</f>
        <v>3.3980000000000001</v>
      </c>
      <c r="N103" s="55">
        <f t="shared" si="5"/>
        <v>1.2360211889346673</v>
      </c>
      <c r="O103" s="54">
        <f t="shared" si="6"/>
        <v>4.1999999999999993</v>
      </c>
      <c r="P103" s="54">
        <f t="shared" si="7"/>
        <v>10789</v>
      </c>
      <c r="S103" t="s">
        <v>1361</v>
      </c>
      <c r="T103">
        <v>185297</v>
      </c>
      <c r="U103">
        <v>154110</v>
      </c>
      <c r="V103">
        <v>83.17</v>
      </c>
      <c r="W103">
        <v>31187</v>
      </c>
      <c r="X103">
        <v>16.829999999999998</v>
      </c>
      <c r="Y103" t="str">
        <f t="shared" si="8"/>
        <v>evaluationerrexante</v>
      </c>
      <c r="Z103" t="str">
        <f t="shared" si="9"/>
        <v>evaluationerrexante</v>
      </c>
      <c r="AB103" t="s">
        <v>1363</v>
      </c>
    </row>
    <row r="104" spans="1:28" x14ac:dyDescent="0.3">
      <c r="A104" t="s">
        <v>1365</v>
      </c>
      <c r="B104">
        <v>224852</v>
      </c>
      <c r="C104">
        <v>207767</v>
      </c>
      <c r="D104">
        <v>92.4</v>
      </c>
      <c r="E104">
        <v>17085</v>
      </c>
      <c r="F104" s="21">
        <v>7.5979999999999999</v>
      </c>
      <c r="H104" t="str">
        <f>VLOOKUP($A104,$S$4:$X$199,H$3,FALSE)</f>
        <v>evaluationsustainabilityrating</v>
      </c>
      <c r="I104">
        <f>VLOOKUP($A104,$S$4:$X$199,I$3,FALSE)</f>
        <v>185297</v>
      </c>
      <c r="J104">
        <f>VLOOKUP($A104,$S$4:$X$199,J$3,FALSE)</f>
        <v>179001</v>
      </c>
      <c r="K104">
        <f>VLOOKUP($A104,$S$4:$X$199,K$3,FALSE)</f>
        <v>96.6</v>
      </c>
      <c r="L104">
        <f>VLOOKUP($A104,$S$4:$X$199,L$3,FALSE)</f>
        <v>6296</v>
      </c>
      <c r="M104" s="21">
        <f>VLOOKUP($A104,$S$4:$X$199,M$3,FALSE)</f>
        <v>3.3980000000000001</v>
      </c>
      <c r="N104" s="55">
        <f t="shared" si="5"/>
        <v>1.2360211889346673</v>
      </c>
      <c r="O104" s="54">
        <f t="shared" si="6"/>
        <v>4.1999999999999993</v>
      </c>
      <c r="P104" s="54">
        <f t="shared" si="7"/>
        <v>10789</v>
      </c>
      <c r="S104" t="s">
        <v>1362</v>
      </c>
      <c r="T104">
        <v>185297</v>
      </c>
      <c r="U104">
        <v>154177</v>
      </c>
      <c r="V104">
        <v>83.21</v>
      </c>
      <c r="W104">
        <v>31120</v>
      </c>
      <c r="X104">
        <v>16.79</v>
      </c>
      <c r="Y104" t="str">
        <f t="shared" si="8"/>
        <v>evaluationerrexpost</v>
      </c>
      <c r="Z104" t="str">
        <f t="shared" si="9"/>
        <v>evaluationerrexpost</v>
      </c>
      <c r="AB104" t="s">
        <v>1364</v>
      </c>
    </row>
    <row r="105" spans="1:28" x14ac:dyDescent="0.3">
      <c r="A105" t="s">
        <v>1366</v>
      </c>
      <c r="B105">
        <v>224852</v>
      </c>
      <c r="C105">
        <v>136959</v>
      </c>
      <c r="D105">
        <v>60.91</v>
      </c>
      <c r="E105">
        <v>87893</v>
      </c>
      <c r="F105" s="21">
        <v>39.090000000000003</v>
      </c>
      <c r="H105" t="str">
        <f>VLOOKUP($A105,$S$4:$X$199,H$3,FALSE)</f>
        <v>evaluationrisktodevelopment</v>
      </c>
      <c r="I105">
        <f>VLOOKUP($A105,$S$4:$X$199,I$3,FALSE)</f>
        <v>185297</v>
      </c>
      <c r="J105">
        <f>VLOOKUP($A105,$S$4:$X$199,J$3,FALSE)</f>
        <v>88636</v>
      </c>
      <c r="K105">
        <f>VLOOKUP($A105,$S$4:$X$199,K$3,FALSE)</f>
        <v>47.83</v>
      </c>
      <c r="L105">
        <f>VLOOKUP($A105,$S$4:$X$199,L$3,FALSE)</f>
        <v>96661</v>
      </c>
      <c r="M105" s="21">
        <f>VLOOKUP($A105,$S$4:$X$199,M$3,FALSE)</f>
        <v>52.17</v>
      </c>
      <c r="N105" s="55">
        <f t="shared" si="5"/>
        <v>-0.25071880391029322</v>
      </c>
      <c r="O105" s="54">
        <f t="shared" si="6"/>
        <v>-13.079999999999998</v>
      </c>
      <c r="P105" s="54">
        <f t="shared" si="7"/>
        <v>-8768</v>
      </c>
      <c r="S105" t="s">
        <v>1363</v>
      </c>
      <c r="T105">
        <v>185297</v>
      </c>
      <c r="U105">
        <v>82284</v>
      </c>
      <c r="V105">
        <v>44.41</v>
      </c>
      <c r="W105">
        <v>103013</v>
      </c>
      <c r="X105">
        <v>55.59</v>
      </c>
      <c r="Y105" t="str">
        <f t="shared" si="8"/>
        <v>evaluationprojectoutcome</v>
      </c>
      <c r="Z105" t="str">
        <f t="shared" si="9"/>
        <v>evaluationprojectoutcome</v>
      </c>
      <c r="AB105" t="s">
        <v>1365</v>
      </c>
    </row>
    <row r="106" spans="1:28" x14ac:dyDescent="0.3">
      <c r="A106" t="s">
        <v>1367</v>
      </c>
      <c r="B106">
        <v>224852</v>
      </c>
      <c r="C106">
        <v>119887</v>
      </c>
      <c r="D106">
        <v>53.32</v>
      </c>
      <c r="E106">
        <v>104965</v>
      </c>
      <c r="F106" s="21">
        <v>46.68</v>
      </c>
      <c r="H106" t="str">
        <f>VLOOKUP($A106,$S$4:$X$199,H$3,FALSE)</f>
        <v>evaluationicrquality</v>
      </c>
      <c r="I106">
        <f>VLOOKUP($A106,$S$4:$X$199,I$3,FALSE)</f>
        <v>185297</v>
      </c>
      <c r="J106">
        <f>VLOOKUP($A106,$S$4:$X$199,J$3,FALSE)</f>
        <v>82357</v>
      </c>
      <c r="K106">
        <f>VLOOKUP($A106,$S$4:$X$199,K$3,FALSE)</f>
        <v>44.45</v>
      </c>
      <c r="L106">
        <f>VLOOKUP($A106,$S$4:$X$199,L$3,FALSE)</f>
        <v>102940</v>
      </c>
      <c r="M106" s="21">
        <f>VLOOKUP($A106,$S$4:$X$199,M$3,FALSE)</f>
        <v>55.55</v>
      </c>
      <c r="N106" s="55">
        <f t="shared" si="5"/>
        <v>-0.15967596759675964</v>
      </c>
      <c r="O106" s="54">
        <f t="shared" si="6"/>
        <v>-8.8699999999999974</v>
      </c>
      <c r="P106" s="54">
        <f t="shared" si="7"/>
        <v>2025</v>
      </c>
      <c r="S106" t="s">
        <v>1364</v>
      </c>
      <c r="T106">
        <v>185297</v>
      </c>
      <c r="U106">
        <v>179001</v>
      </c>
      <c r="V106">
        <v>96.6</v>
      </c>
      <c r="W106">
        <v>6296</v>
      </c>
      <c r="X106">
        <v>3.3980000000000001</v>
      </c>
      <c r="Y106" t="str">
        <f t="shared" si="8"/>
        <v>evaluationprojectimpact</v>
      </c>
      <c r="Z106" t="str">
        <f t="shared" si="9"/>
        <v>evaluationprojectimpact</v>
      </c>
      <c r="AB106" t="s">
        <v>1366</v>
      </c>
    </row>
    <row r="107" spans="1:28" x14ac:dyDescent="0.3">
      <c r="A107" t="s">
        <v>1368</v>
      </c>
      <c r="B107">
        <v>224852</v>
      </c>
      <c r="C107">
        <v>139527</v>
      </c>
      <c r="D107">
        <v>62.05</v>
      </c>
      <c r="E107">
        <v>85325</v>
      </c>
      <c r="F107" s="21">
        <v>37.950000000000003</v>
      </c>
      <c r="H107" t="str">
        <f>VLOOKUP($A107,$S$4:$X$199,H$3,FALSE)</f>
        <v>evaluationmequality</v>
      </c>
      <c r="I107">
        <f>VLOOKUP($A107,$S$4:$X$199,I$3,FALSE)</f>
        <v>185297</v>
      </c>
      <c r="J107">
        <f>VLOOKUP($A107,$S$4:$X$199,J$3,FALSE)</f>
        <v>91115</v>
      </c>
      <c r="K107">
        <f>VLOOKUP($A107,$S$4:$X$199,K$3,FALSE)</f>
        <v>49.17</v>
      </c>
      <c r="L107">
        <f>VLOOKUP($A107,$S$4:$X$199,L$3,FALSE)</f>
        <v>94182</v>
      </c>
      <c r="M107" s="21">
        <f>VLOOKUP($A107,$S$4:$X$199,M$3,FALSE)</f>
        <v>50.83</v>
      </c>
      <c r="N107" s="55">
        <f t="shared" si="5"/>
        <v>-0.25339366515837097</v>
      </c>
      <c r="O107" s="54">
        <f t="shared" si="6"/>
        <v>-12.879999999999995</v>
      </c>
      <c r="P107" s="54">
        <f t="shared" si="7"/>
        <v>-8857</v>
      </c>
      <c r="S107" t="s">
        <v>1365</v>
      </c>
      <c r="T107">
        <v>185297</v>
      </c>
      <c r="U107">
        <v>179001</v>
      </c>
      <c r="V107">
        <v>96.6</v>
      </c>
      <c r="W107">
        <v>6296</v>
      </c>
      <c r="X107">
        <v>3.3980000000000001</v>
      </c>
      <c r="Y107" t="str">
        <f t="shared" si="8"/>
        <v>evaluationsustainabilityrating</v>
      </c>
      <c r="Z107" t="str">
        <f t="shared" si="9"/>
        <v>evaluationsustainabilityrating</v>
      </c>
      <c r="AB107" t="s">
        <v>1367</v>
      </c>
    </row>
    <row r="108" spans="1:28" x14ac:dyDescent="0.3">
      <c r="A108" t="s">
        <v>1373</v>
      </c>
      <c r="B108">
        <v>224852</v>
      </c>
      <c r="C108">
        <v>120977</v>
      </c>
      <c r="D108">
        <v>53.8</v>
      </c>
      <c r="E108">
        <v>103875</v>
      </c>
      <c r="F108" s="21">
        <v>46.2</v>
      </c>
      <c r="H108" t="str">
        <f>VLOOKUP($A108,$S$4:$X$199,H$3,FALSE)</f>
        <v>donorsupervisionquality</v>
      </c>
      <c r="I108">
        <f>VLOOKUP($A108,$S$4:$X$199,I$3,FALSE)</f>
        <v>185297</v>
      </c>
      <c r="J108">
        <f>VLOOKUP($A108,$S$4:$X$199,J$3,FALSE)</f>
        <v>83865</v>
      </c>
      <c r="K108">
        <f>VLOOKUP($A108,$S$4:$X$199,K$3,FALSE)</f>
        <v>45.26</v>
      </c>
      <c r="L108">
        <f>VLOOKUP($A108,$S$4:$X$199,L$3,FALSE)</f>
        <v>101432</v>
      </c>
      <c r="M108" s="21">
        <f>VLOOKUP($A108,$S$4:$X$199,M$3,FALSE)</f>
        <v>54.74</v>
      </c>
      <c r="N108" s="55">
        <f t="shared" si="5"/>
        <v>-0.15601023017902813</v>
      </c>
      <c r="O108" s="54">
        <f t="shared" si="6"/>
        <v>-8.5399999999999991</v>
      </c>
      <c r="P108" s="54">
        <f t="shared" si="7"/>
        <v>2443</v>
      </c>
      <c r="S108" t="s">
        <v>1366</v>
      </c>
      <c r="T108">
        <v>185297</v>
      </c>
      <c r="U108">
        <v>88636</v>
      </c>
      <c r="V108">
        <v>47.83</v>
      </c>
      <c r="W108">
        <v>96661</v>
      </c>
      <c r="X108">
        <v>52.17</v>
      </c>
      <c r="Y108" t="str">
        <f t="shared" si="8"/>
        <v>evaluationrisktodevelopment</v>
      </c>
      <c r="Z108" t="str">
        <f t="shared" si="9"/>
        <v>evaluationrisktodevelopment</v>
      </c>
      <c r="AB108" t="s">
        <v>1368</v>
      </c>
    </row>
    <row r="109" spans="1:28" x14ac:dyDescent="0.3">
      <c r="A109" t="s">
        <v>1374</v>
      </c>
      <c r="B109">
        <v>224852</v>
      </c>
      <c r="C109">
        <v>119883</v>
      </c>
      <c r="D109">
        <v>53.32</v>
      </c>
      <c r="E109">
        <v>104969</v>
      </c>
      <c r="F109" s="21">
        <v>46.68</v>
      </c>
      <c r="H109" t="str">
        <f>VLOOKUP($A109,$S$4:$X$199,H$3,FALSE)</f>
        <v>donoroverallperformance</v>
      </c>
      <c r="I109">
        <f>VLOOKUP($A109,$S$4:$X$199,I$3,FALSE)</f>
        <v>185297</v>
      </c>
      <c r="J109">
        <f>VLOOKUP($A109,$S$4:$X$199,J$3,FALSE)</f>
        <v>82353</v>
      </c>
      <c r="K109">
        <f>VLOOKUP($A109,$S$4:$X$199,K$3,FALSE)</f>
        <v>44.44</v>
      </c>
      <c r="L109">
        <f>VLOOKUP($A109,$S$4:$X$199,L$3,FALSE)</f>
        <v>102944</v>
      </c>
      <c r="M109" s="21">
        <f>VLOOKUP($A109,$S$4:$X$199,M$3,FALSE)</f>
        <v>55.56</v>
      </c>
      <c r="N109" s="55">
        <f t="shared" si="5"/>
        <v>-0.15982721382289422</v>
      </c>
      <c r="O109" s="54">
        <f t="shared" si="6"/>
        <v>-8.8800000000000026</v>
      </c>
      <c r="P109" s="54">
        <f t="shared" si="7"/>
        <v>2025</v>
      </c>
      <c r="S109" t="s">
        <v>1367</v>
      </c>
      <c r="T109">
        <v>185297</v>
      </c>
      <c r="U109">
        <v>82357</v>
      </c>
      <c r="V109">
        <v>44.45</v>
      </c>
      <c r="W109">
        <v>102940</v>
      </c>
      <c r="X109">
        <v>55.55</v>
      </c>
      <c r="Y109" t="str">
        <f t="shared" si="8"/>
        <v>evaluationicrquality</v>
      </c>
      <c r="Z109" t="str">
        <f t="shared" si="9"/>
        <v>evaluationicrquality</v>
      </c>
      <c r="AB109" t="s">
        <v>1369</v>
      </c>
    </row>
    <row r="110" spans="1:28" x14ac:dyDescent="0.3">
      <c r="A110" t="s">
        <v>1375</v>
      </c>
      <c r="B110">
        <v>224852</v>
      </c>
      <c r="C110">
        <v>120977</v>
      </c>
      <c r="D110">
        <v>53.8</v>
      </c>
      <c r="E110">
        <v>103875</v>
      </c>
      <c r="F110" s="21">
        <v>46.2</v>
      </c>
      <c r="H110" t="str">
        <f>VLOOKUP($A110,$S$4:$X$199,H$3,FALSE)</f>
        <v>donorqualityexante</v>
      </c>
      <c r="I110">
        <f>VLOOKUP($A110,$S$4:$X$199,I$3,FALSE)</f>
        <v>185297</v>
      </c>
      <c r="J110">
        <f>VLOOKUP($A110,$S$4:$X$199,J$3,FALSE)</f>
        <v>83865</v>
      </c>
      <c r="K110">
        <f>VLOOKUP($A110,$S$4:$X$199,K$3,FALSE)</f>
        <v>45.26</v>
      </c>
      <c r="L110">
        <f>VLOOKUP($A110,$S$4:$X$199,L$3,FALSE)</f>
        <v>101432</v>
      </c>
      <c r="M110" s="21">
        <f>VLOOKUP($A110,$S$4:$X$199,M$3,FALSE)</f>
        <v>54.74</v>
      </c>
      <c r="N110" s="55">
        <f t="shared" si="5"/>
        <v>-0.15601023017902813</v>
      </c>
      <c r="O110" s="54">
        <f t="shared" si="6"/>
        <v>-8.5399999999999991</v>
      </c>
      <c r="P110" s="54">
        <f t="shared" si="7"/>
        <v>2443</v>
      </c>
      <c r="S110" t="s">
        <v>1368</v>
      </c>
      <c r="T110">
        <v>185297</v>
      </c>
      <c r="U110">
        <v>91115</v>
      </c>
      <c r="V110">
        <v>49.17</v>
      </c>
      <c r="W110">
        <v>94182</v>
      </c>
      <c r="X110">
        <v>50.83</v>
      </c>
      <c r="Y110" t="str">
        <f t="shared" si="8"/>
        <v>evaluationmequality</v>
      </c>
      <c r="Z110" t="str">
        <f t="shared" si="9"/>
        <v>evaluationmequality</v>
      </c>
      <c r="AB110" t="s">
        <v>1370</v>
      </c>
    </row>
    <row r="111" spans="1:28" x14ac:dyDescent="0.3">
      <c r="A111" t="s">
        <v>161</v>
      </c>
      <c r="B111">
        <v>224852</v>
      </c>
      <c r="C111">
        <v>22752</v>
      </c>
      <c r="D111">
        <v>10.119999999999999</v>
      </c>
      <c r="E111">
        <v>202100</v>
      </c>
      <c r="F111" s="21">
        <v>89.88</v>
      </c>
      <c r="H111" t="str">
        <f>VLOOKUP($A111,$S$4:$X$199,H$3,FALSE)</f>
        <v>pr_apprdate</v>
      </c>
      <c r="I111">
        <f>VLOOKUP($A111,$S$4:$X$199,I$3,FALSE)</f>
        <v>185297</v>
      </c>
      <c r="J111">
        <f>VLOOKUP($A111,$S$4:$X$199,J$3,FALSE)</f>
        <v>3627</v>
      </c>
      <c r="K111">
        <f>VLOOKUP($A111,$S$4:$X$199,K$3,FALSE)</f>
        <v>1.9570000000000001</v>
      </c>
      <c r="L111">
        <f>VLOOKUP($A111,$S$4:$X$199,L$3,FALSE)</f>
        <v>181670</v>
      </c>
      <c r="M111" s="21">
        <f>VLOOKUP($A111,$S$4:$X$199,M$3,FALSE)</f>
        <v>98.04</v>
      </c>
      <c r="N111" s="55">
        <f t="shared" si="5"/>
        <v>-8.3231334149326916E-2</v>
      </c>
      <c r="O111" s="54">
        <f t="shared" si="6"/>
        <v>-8.1600000000000108</v>
      </c>
      <c r="P111" s="54">
        <f t="shared" si="7"/>
        <v>20430</v>
      </c>
      <c r="S111" t="s">
        <v>1369</v>
      </c>
      <c r="T111">
        <v>185297</v>
      </c>
      <c r="U111">
        <v>82349</v>
      </c>
      <c r="V111">
        <v>44.44</v>
      </c>
      <c r="W111">
        <v>102948</v>
      </c>
      <c r="X111">
        <v>55.56</v>
      </c>
      <c r="Y111" t="str">
        <f t="shared" si="8"/>
        <v>borroweroverallperformance</v>
      </c>
      <c r="Z111" t="str">
        <f t="shared" si="9"/>
        <v>borroweroverallperformance</v>
      </c>
      <c r="AB111" t="s">
        <v>1394</v>
      </c>
    </row>
    <row r="112" spans="1:28" x14ac:dyDescent="0.3">
      <c r="A112" t="s">
        <v>1104</v>
      </c>
      <c r="B112">
        <v>224852</v>
      </c>
      <c r="C112">
        <v>24015</v>
      </c>
      <c r="D112">
        <v>10.68</v>
      </c>
      <c r="E112">
        <v>200837</v>
      </c>
      <c r="F112" s="21">
        <v>89.32</v>
      </c>
      <c r="H112" t="str">
        <f>VLOOKUP($A112,$S$4:$X$199,H$3,FALSE)</f>
        <v>pr_closedate</v>
      </c>
      <c r="I112">
        <f>VLOOKUP($A112,$S$4:$X$199,I$3,FALSE)</f>
        <v>185297</v>
      </c>
      <c r="J112">
        <f>VLOOKUP($A112,$S$4:$X$199,J$3,FALSE)</f>
        <v>4566</v>
      </c>
      <c r="K112">
        <f>VLOOKUP($A112,$S$4:$X$199,K$3,FALSE)</f>
        <v>2.464</v>
      </c>
      <c r="L112">
        <f>VLOOKUP($A112,$S$4:$X$199,L$3,FALSE)</f>
        <v>180731</v>
      </c>
      <c r="M112" s="21">
        <f>VLOOKUP($A112,$S$4:$X$199,M$3,FALSE)</f>
        <v>97.54</v>
      </c>
      <c r="N112" s="55">
        <f t="shared" si="5"/>
        <v>-8.4273118720525036E-2</v>
      </c>
      <c r="O112" s="54">
        <f t="shared" si="6"/>
        <v>-8.2200000000000131</v>
      </c>
      <c r="P112" s="54">
        <f t="shared" si="7"/>
        <v>20106</v>
      </c>
      <c r="S112" t="s">
        <v>1370</v>
      </c>
      <c r="T112">
        <v>185297</v>
      </c>
      <c r="U112">
        <v>83865</v>
      </c>
      <c r="V112">
        <v>45.26</v>
      </c>
      <c r="W112">
        <v>101432</v>
      </c>
      <c r="X112">
        <v>54.74</v>
      </c>
      <c r="Y112" t="str">
        <f t="shared" si="8"/>
        <v>borrowergovernmentperformance</v>
      </c>
      <c r="Z112" t="str">
        <f t="shared" si="9"/>
        <v>borrowergovernmentperformance</v>
      </c>
      <c r="AB112" t="s">
        <v>1372</v>
      </c>
    </row>
    <row r="113" spans="1:28" x14ac:dyDescent="0.3">
      <c r="A113" t="s">
        <v>639</v>
      </c>
      <c r="B113">
        <v>224852</v>
      </c>
      <c r="C113">
        <v>119814</v>
      </c>
      <c r="D113">
        <v>53.29</v>
      </c>
      <c r="E113">
        <v>105038</v>
      </c>
      <c r="F113" s="21">
        <v>46.71</v>
      </c>
      <c r="H113" t="str">
        <f>VLOOKUP($A113,$S$4:$X$199,H$3,FALSE)</f>
        <v>evaluationdata</v>
      </c>
      <c r="I113">
        <f>VLOOKUP($A113,$S$4:$X$199,I$3,FALSE)</f>
        <v>185297</v>
      </c>
      <c r="J113">
        <f>VLOOKUP($A113,$S$4:$X$199,J$3,FALSE)</f>
        <v>82284</v>
      </c>
      <c r="K113">
        <f>VLOOKUP($A113,$S$4:$X$199,K$3,FALSE)</f>
        <v>44.41</v>
      </c>
      <c r="L113">
        <f>VLOOKUP($A113,$S$4:$X$199,L$3,FALSE)</f>
        <v>103013</v>
      </c>
      <c r="M113" s="21">
        <f>VLOOKUP($A113,$S$4:$X$199,M$3,FALSE)</f>
        <v>55.59</v>
      </c>
      <c r="N113" s="55">
        <f t="shared" si="5"/>
        <v>-0.1597409606044253</v>
      </c>
      <c r="O113" s="54">
        <f t="shared" si="6"/>
        <v>-8.8800000000000026</v>
      </c>
      <c r="P113" s="54">
        <f t="shared" si="7"/>
        <v>2025</v>
      </c>
      <c r="S113" t="s">
        <v>1394</v>
      </c>
      <c r="T113">
        <v>185297</v>
      </c>
      <c r="U113">
        <v>83865</v>
      </c>
      <c r="V113">
        <v>45.26</v>
      </c>
      <c r="W113">
        <v>101432</v>
      </c>
      <c r="X113">
        <v>54.74</v>
      </c>
      <c r="Y113" t="str">
        <f t="shared" si="8"/>
        <v>borrowerimplementingagencyper</v>
      </c>
      <c r="Z113" t="str">
        <f t="shared" si="9"/>
        <v>borrowerimplementingagencyper</v>
      </c>
      <c r="AB113" t="s">
        <v>1373</v>
      </c>
    </row>
    <row r="114" spans="1:28" x14ac:dyDescent="0.3">
      <c r="A114" t="s">
        <v>1137</v>
      </c>
      <c r="B114">
        <v>224852</v>
      </c>
      <c r="C114">
        <v>24015</v>
      </c>
      <c r="D114">
        <v>10.68</v>
      </c>
      <c r="E114">
        <v>200837</v>
      </c>
      <c r="F114" s="21">
        <v>89.32</v>
      </c>
      <c r="H114" t="str">
        <f>VLOOKUP($A114,$S$4:$X$199,H$3,FALSE)</f>
        <v>pr_clyear</v>
      </c>
      <c r="I114">
        <f>VLOOKUP($A114,$S$4:$X$199,I$3,FALSE)</f>
        <v>185297</v>
      </c>
      <c r="J114">
        <f>VLOOKUP($A114,$S$4:$X$199,J$3,FALSE)</f>
        <v>4566</v>
      </c>
      <c r="K114">
        <f>VLOOKUP($A114,$S$4:$X$199,K$3,FALSE)</f>
        <v>2.464</v>
      </c>
      <c r="L114">
        <f>VLOOKUP($A114,$S$4:$X$199,L$3,FALSE)</f>
        <v>180731</v>
      </c>
      <c r="M114" s="21">
        <f>VLOOKUP($A114,$S$4:$X$199,M$3,FALSE)</f>
        <v>97.54</v>
      </c>
      <c r="N114" s="55">
        <f t="shared" si="5"/>
        <v>-8.4273118720525036E-2</v>
      </c>
      <c r="O114" s="54">
        <f t="shared" si="6"/>
        <v>-8.2200000000000131</v>
      </c>
      <c r="P114" s="54">
        <f t="shared" si="7"/>
        <v>20106</v>
      </c>
      <c r="S114" t="s">
        <v>1372</v>
      </c>
      <c r="T114">
        <v>185297</v>
      </c>
      <c r="U114">
        <v>185285</v>
      </c>
      <c r="V114">
        <v>99.99</v>
      </c>
      <c r="W114">
        <v>12</v>
      </c>
      <c r="X114">
        <v>6.4999999999999997E-3</v>
      </c>
      <c r="Y114" t="str">
        <f t="shared" si="8"/>
        <v>borrowerqualityexante</v>
      </c>
      <c r="Z114" t="str">
        <f t="shared" si="9"/>
        <v>borrowerqualityexante</v>
      </c>
      <c r="AB114" t="s">
        <v>1374</v>
      </c>
    </row>
    <row r="115" spans="1:28" x14ac:dyDescent="0.3">
      <c r="A115" t="s">
        <v>1139</v>
      </c>
      <c r="B115">
        <v>224852</v>
      </c>
      <c r="C115">
        <v>22752</v>
      </c>
      <c r="D115">
        <v>10.119999999999999</v>
      </c>
      <c r="E115">
        <v>202100</v>
      </c>
      <c r="F115" s="21">
        <v>89.88</v>
      </c>
      <c r="H115" t="str">
        <f>VLOOKUP($A115,$S$4:$X$199,H$3,FALSE)</f>
        <v>pr_filter_cly</v>
      </c>
      <c r="I115">
        <f>VLOOKUP($A115,$S$4:$X$199,I$3,FALSE)</f>
        <v>185297</v>
      </c>
      <c r="J115">
        <f>VLOOKUP($A115,$S$4:$X$199,J$3,FALSE)</f>
        <v>3627</v>
      </c>
      <c r="K115">
        <f>VLOOKUP($A115,$S$4:$X$199,K$3,FALSE)</f>
        <v>1.9570000000000001</v>
      </c>
      <c r="L115">
        <f>VLOOKUP($A115,$S$4:$X$199,L$3,FALSE)</f>
        <v>181670</v>
      </c>
      <c r="M115" s="21">
        <f>VLOOKUP($A115,$S$4:$X$199,M$3,FALSE)</f>
        <v>98.04</v>
      </c>
      <c r="N115" s="55">
        <f t="shared" si="5"/>
        <v>-8.3231334149326916E-2</v>
      </c>
      <c r="O115" s="54">
        <f t="shared" si="6"/>
        <v>-8.1600000000000108</v>
      </c>
      <c r="P115" s="54">
        <f t="shared" si="7"/>
        <v>20430</v>
      </c>
      <c r="S115" t="s">
        <v>1373</v>
      </c>
      <c r="T115">
        <v>185297</v>
      </c>
      <c r="U115">
        <v>83865</v>
      </c>
      <c r="V115">
        <v>45.26</v>
      </c>
      <c r="W115">
        <v>101432</v>
      </c>
      <c r="X115">
        <v>54.74</v>
      </c>
      <c r="Y115" t="str">
        <f t="shared" si="8"/>
        <v>donorsupervisionquality</v>
      </c>
      <c r="Z115" t="str">
        <f t="shared" si="9"/>
        <v>donorsupervisionquality</v>
      </c>
      <c r="AB115" t="s">
        <v>1375</v>
      </c>
    </row>
    <row r="116" spans="1:28" x14ac:dyDescent="0.3">
      <c r="A116" t="s">
        <v>452</v>
      </c>
      <c r="B116">
        <v>224852</v>
      </c>
      <c r="C116">
        <v>214010</v>
      </c>
      <c r="D116">
        <v>95.18</v>
      </c>
      <c r="E116">
        <v>10842</v>
      </c>
      <c r="F116" s="21">
        <v>4.8220000000000001</v>
      </c>
      <c r="H116" t="str">
        <f>VLOOKUP($A116,$S$4:$X$199,H$3,FALSE)</f>
        <v>projectname</v>
      </c>
      <c r="I116">
        <f>VLOOKUP($A116,$S$4:$X$199,I$3,FALSE)</f>
        <v>185297</v>
      </c>
      <c r="J116">
        <f>VLOOKUP($A116,$S$4:$X$199,J$3,FALSE)</f>
        <v>181744</v>
      </c>
      <c r="K116">
        <f>VLOOKUP($A116,$S$4:$X$199,K$3,FALSE)</f>
        <v>98.08</v>
      </c>
      <c r="L116">
        <f>VLOOKUP($A116,$S$4:$X$199,L$3,FALSE)</f>
        <v>3553</v>
      </c>
      <c r="M116" s="21">
        <f>VLOOKUP($A116,$S$4:$X$199,M$3,FALSE)</f>
        <v>1.917</v>
      </c>
      <c r="N116" s="55">
        <f t="shared" si="5"/>
        <v>1.5153886280646844</v>
      </c>
      <c r="O116" s="54">
        <f t="shared" si="6"/>
        <v>2.9050000000000002</v>
      </c>
      <c r="P116" s="54">
        <f t="shared" si="7"/>
        <v>7289</v>
      </c>
      <c r="S116" t="s">
        <v>1374</v>
      </c>
      <c r="T116">
        <v>185297</v>
      </c>
      <c r="U116">
        <v>82353</v>
      </c>
      <c r="V116">
        <v>44.44</v>
      </c>
      <c r="W116">
        <v>102944</v>
      </c>
      <c r="X116">
        <v>55.56</v>
      </c>
      <c r="Y116" t="str">
        <f t="shared" si="8"/>
        <v>donoroverallperformance</v>
      </c>
      <c r="Z116" t="str">
        <f t="shared" si="9"/>
        <v>donoroverallperformance</v>
      </c>
      <c r="AB116" t="s">
        <v>1137</v>
      </c>
    </row>
    <row r="117" spans="1:28" x14ac:dyDescent="0.3">
      <c r="A117" t="s">
        <v>1142</v>
      </c>
      <c r="B117">
        <v>224852</v>
      </c>
      <c r="C117">
        <v>214010</v>
      </c>
      <c r="D117">
        <v>95.18</v>
      </c>
      <c r="E117">
        <v>10842</v>
      </c>
      <c r="F117" s="21">
        <v>4.8220000000000001</v>
      </c>
      <c r="H117" t="str">
        <f>VLOOKUP($A117,$S$4:$X$199,H$3,FALSE)</f>
        <v>appdate</v>
      </c>
      <c r="I117">
        <f>VLOOKUP($A117,$S$4:$X$199,I$3,FALSE)</f>
        <v>185297</v>
      </c>
      <c r="J117">
        <f>VLOOKUP($A117,$S$4:$X$199,J$3,FALSE)</f>
        <v>181744</v>
      </c>
      <c r="K117">
        <f>VLOOKUP($A117,$S$4:$X$199,K$3,FALSE)</f>
        <v>98.08</v>
      </c>
      <c r="L117">
        <f>VLOOKUP($A117,$S$4:$X$199,L$3,FALSE)</f>
        <v>3553</v>
      </c>
      <c r="M117" s="21">
        <f>VLOOKUP($A117,$S$4:$X$199,M$3,FALSE)</f>
        <v>1.917</v>
      </c>
      <c r="N117" s="55">
        <f t="shared" si="5"/>
        <v>1.5153886280646844</v>
      </c>
      <c r="O117" s="54">
        <f t="shared" si="6"/>
        <v>2.9050000000000002</v>
      </c>
      <c r="P117" s="54">
        <f t="shared" si="7"/>
        <v>7289</v>
      </c>
      <c r="S117" t="s">
        <v>1375</v>
      </c>
      <c r="T117">
        <v>185297</v>
      </c>
      <c r="U117">
        <v>83865</v>
      </c>
      <c r="V117">
        <v>45.26</v>
      </c>
      <c r="W117">
        <v>101432</v>
      </c>
      <c r="X117">
        <v>54.74</v>
      </c>
      <c r="Y117" t="str">
        <f t="shared" si="8"/>
        <v>donorqualityexante</v>
      </c>
      <c r="Z117" t="str">
        <f t="shared" si="9"/>
        <v>donorqualityexante</v>
      </c>
      <c r="AB117" t="s">
        <v>1139</v>
      </c>
    </row>
    <row r="118" spans="1:28" x14ac:dyDescent="0.3">
      <c r="A118" t="s">
        <v>1143</v>
      </c>
      <c r="B118">
        <v>224852</v>
      </c>
      <c r="C118">
        <v>214010</v>
      </c>
      <c r="D118">
        <v>95.18</v>
      </c>
      <c r="E118">
        <v>10842</v>
      </c>
      <c r="F118" s="21">
        <v>4.8220000000000001</v>
      </c>
      <c r="H118" t="str">
        <f>VLOOKUP($A118,$S$4:$X$199,H$3,FALSE)</f>
        <v>closedate</v>
      </c>
      <c r="I118">
        <f>VLOOKUP($A118,$S$4:$X$199,I$3,FALSE)</f>
        <v>185297</v>
      </c>
      <c r="J118">
        <f>VLOOKUP($A118,$S$4:$X$199,J$3,FALSE)</f>
        <v>181744</v>
      </c>
      <c r="K118">
        <f>VLOOKUP($A118,$S$4:$X$199,K$3,FALSE)</f>
        <v>98.08</v>
      </c>
      <c r="L118">
        <f>VLOOKUP($A118,$S$4:$X$199,L$3,FALSE)</f>
        <v>3553</v>
      </c>
      <c r="M118" s="21">
        <f>VLOOKUP($A118,$S$4:$X$199,M$3,FALSE)</f>
        <v>1.917</v>
      </c>
      <c r="N118" s="55">
        <f t="shared" si="5"/>
        <v>1.5153886280646844</v>
      </c>
      <c r="O118" s="54">
        <f t="shared" si="6"/>
        <v>2.9050000000000002</v>
      </c>
      <c r="P118" s="54">
        <f t="shared" si="7"/>
        <v>7289</v>
      </c>
      <c r="S118" t="s">
        <v>1137</v>
      </c>
      <c r="T118">
        <v>185297</v>
      </c>
      <c r="U118">
        <v>4566</v>
      </c>
      <c r="V118">
        <v>2.464</v>
      </c>
      <c r="W118">
        <v>180731</v>
      </c>
      <c r="X118">
        <v>97.54</v>
      </c>
      <c r="Y118" t="str">
        <f t="shared" si="8"/>
        <v>pr_clyear</v>
      </c>
      <c r="Z118" t="str">
        <f t="shared" si="9"/>
        <v>pr_clyear</v>
      </c>
      <c r="AB118" t="s">
        <v>1376</v>
      </c>
    </row>
    <row r="119" spans="1:28" x14ac:dyDescent="0.3">
      <c r="A119" t="s">
        <v>1144</v>
      </c>
      <c r="B119">
        <v>224852</v>
      </c>
      <c r="C119">
        <v>214010</v>
      </c>
      <c r="D119">
        <v>95.18</v>
      </c>
      <c r="E119">
        <v>10842</v>
      </c>
      <c r="F119" s="21">
        <v>4.8220000000000001</v>
      </c>
      <c r="H119" t="str">
        <f>VLOOKUP($A119,$S$4:$X$199,H$3,FALSE)</f>
        <v>appyear</v>
      </c>
      <c r="I119">
        <f>VLOOKUP($A119,$S$4:$X$199,I$3,FALSE)</f>
        <v>185297</v>
      </c>
      <c r="J119">
        <f>VLOOKUP($A119,$S$4:$X$199,J$3,FALSE)</f>
        <v>181744</v>
      </c>
      <c r="K119">
        <f>VLOOKUP($A119,$S$4:$X$199,K$3,FALSE)</f>
        <v>98.08</v>
      </c>
      <c r="L119">
        <f>VLOOKUP($A119,$S$4:$X$199,L$3,FALSE)</f>
        <v>3553</v>
      </c>
      <c r="M119" s="21">
        <f>VLOOKUP($A119,$S$4:$X$199,M$3,FALSE)</f>
        <v>1.917</v>
      </c>
      <c r="N119" s="55">
        <f t="shared" si="5"/>
        <v>1.5153886280646844</v>
      </c>
      <c r="O119" s="54">
        <f t="shared" si="6"/>
        <v>2.9050000000000002</v>
      </c>
      <c r="P119" s="54">
        <f t="shared" si="7"/>
        <v>7289</v>
      </c>
      <c r="S119" t="s">
        <v>1139</v>
      </c>
      <c r="T119">
        <v>185297</v>
      </c>
      <c r="U119">
        <v>3627</v>
      </c>
      <c r="V119">
        <v>1.9570000000000001</v>
      </c>
      <c r="W119">
        <v>181670</v>
      </c>
      <c r="X119">
        <v>98.04</v>
      </c>
      <c r="Y119" t="str">
        <f t="shared" si="8"/>
        <v>pr_filter_cly</v>
      </c>
      <c r="Z119" t="str">
        <f t="shared" si="9"/>
        <v>pr_filter_cly</v>
      </c>
      <c r="AB119" t="s">
        <v>1377</v>
      </c>
    </row>
    <row r="120" spans="1:28" x14ac:dyDescent="0.3">
      <c r="A120" t="s">
        <v>1145</v>
      </c>
      <c r="B120">
        <v>224852</v>
      </c>
      <c r="C120">
        <v>214010</v>
      </c>
      <c r="D120">
        <v>95.18</v>
      </c>
      <c r="E120">
        <v>10842</v>
      </c>
      <c r="F120" s="21">
        <v>4.8220000000000001</v>
      </c>
      <c r="H120" t="str">
        <f>VLOOKUP($A120,$S$4:$X$199,H$3,FALSE)</f>
        <v>start_month</v>
      </c>
      <c r="I120">
        <f>VLOOKUP($A120,$S$4:$X$199,I$3,FALSE)</f>
        <v>185297</v>
      </c>
      <c r="J120">
        <f>VLOOKUP($A120,$S$4:$X$199,J$3,FALSE)</f>
        <v>181744</v>
      </c>
      <c r="K120">
        <f>VLOOKUP($A120,$S$4:$X$199,K$3,FALSE)</f>
        <v>98.08</v>
      </c>
      <c r="L120">
        <f>VLOOKUP($A120,$S$4:$X$199,L$3,FALSE)</f>
        <v>3553</v>
      </c>
      <c r="M120" s="21">
        <f>VLOOKUP($A120,$S$4:$X$199,M$3,FALSE)</f>
        <v>1.917</v>
      </c>
      <c r="N120" s="55">
        <f t="shared" si="5"/>
        <v>1.5153886280646844</v>
      </c>
      <c r="O120" s="54">
        <f t="shared" si="6"/>
        <v>2.9050000000000002</v>
      </c>
      <c r="P120" s="54">
        <f t="shared" si="7"/>
        <v>7289</v>
      </c>
      <c r="S120" s="10" t="s">
        <v>452</v>
      </c>
      <c r="T120" s="10">
        <v>185297</v>
      </c>
      <c r="U120" s="10">
        <v>181744</v>
      </c>
      <c r="V120" s="10">
        <v>98.08</v>
      </c>
      <c r="W120" s="10">
        <v>3553</v>
      </c>
      <c r="X120" s="10">
        <v>1.917</v>
      </c>
      <c r="Y120" s="10" t="str">
        <f t="shared" si="8"/>
        <v>projectname</v>
      </c>
      <c r="Z120" s="10" t="e">
        <f t="shared" si="9"/>
        <v>#N/A</v>
      </c>
      <c r="AB120" t="s">
        <v>1378</v>
      </c>
    </row>
    <row r="121" spans="1:28" x14ac:dyDescent="0.3">
      <c r="A121" t="s">
        <v>1147</v>
      </c>
      <c r="B121">
        <v>224852</v>
      </c>
      <c r="C121">
        <v>214010</v>
      </c>
      <c r="D121">
        <v>95.18</v>
      </c>
      <c r="E121">
        <v>10842</v>
      </c>
      <c r="F121" s="21">
        <v>4.8220000000000001</v>
      </c>
      <c r="H121" t="str">
        <f>VLOOKUP($A121,$S$4:$X$199,H$3,FALSE)</f>
        <v>targetconc2</v>
      </c>
      <c r="I121">
        <f>VLOOKUP($A121,$S$4:$X$199,I$3,FALSE)</f>
        <v>185297</v>
      </c>
      <c r="J121">
        <f>VLOOKUP($A121,$S$4:$X$199,J$3,FALSE)</f>
        <v>181744</v>
      </c>
      <c r="K121">
        <f>VLOOKUP($A121,$S$4:$X$199,K$3,FALSE)</f>
        <v>98.08</v>
      </c>
      <c r="L121">
        <f>VLOOKUP($A121,$S$4:$X$199,L$3,FALSE)</f>
        <v>3553</v>
      </c>
      <c r="M121" s="21">
        <f>VLOOKUP($A121,$S$4:$X$199,M$3,FALSE)</f>
        <v>1.917</v>
      </c>
      <c r="N121" s="55">
        <f t="shared" si="5"/>
        <v>1.5153886280646844</v>
      </c>
      <c r="O121" s="54">
        <f t="shared" si="6"/>
        <v>2.9050000000000002</v>
      </c>
      <c r="P121" s="54">
        <f t="shared" si="7"/>
        <v>7289</v>
      </c>
      <c r="S121" s="10" t="s">
        <v>1142</v>
      </c>
      <c r="T121" s="10">
        <v>185297</v>
      </c>
      <c r="U121" s="10">
        <v>181744</v>
      </c>
      <c r="V121" s="10">
        <v>98.08</v>
      </c>
      <c r="W121" s="10">
        <v>3553</v>
      </c>
      <c r="X121" s="10">
        <v>1.917</v>
      </c>
      <c r="Y121" s="10" t="str">
        <f t="shared" si="8"/>
        <v>appdate</v>
      </c>
      <c r="Z121" s="10" t="e">
        <f t="shared" si="9"/>
        <v>#N/A</v>
      </c>
      <c r="AB121" t="s">
        <v>1160</v>
      </c>
    </row>
    <row r="122" spans="1:28" x14ac:dyDescent="0.3">
      <c r="A122" t="s">
        <v>1148</v>
      </c>
      <c r="B122">
        <v>224852</v>
      </c>
      <c r="C122">
        <v>214014</v>
      </c>
      <c r="D122">
        <v>95.18</v>
      </c>
      <c r="E122">
        <v>10838</v>
      </c>
      <c r="F122" s="21">
        <v>4.82</v>
      </c>
      <c r="H122" t="str">
        <f>VLOOKUP($A122,$S$4:$X$199,H$3,FALSE)</f>
        <v>capture</v>
      </c>
      <c r="I122">
        <f>VLOOKUP($A122,$S$4:$X$199,I$3,FALSE)</f>
        <v>185297</v>
      </c>
      <c r="J122">
        <f>VLOOKUP($A122,$S$4:$X$199,J$3,FALSE)</f>
        <v>181744</v>
      </c>
      <c r="K122">
        <f>VLOOKUP($A122,$S$4:$X$199,K$3,FALSE)</f>
        <v>98.08</v>
      </c>
      <c r="L122">
        <f>VLOOKUP($A122,$S$4:$X$199,L$3,FALSE)</f>
        <v>3553</v>
      </c>
      <c r="M122" s="21">
        <f>VLOOKUP($A122,$S$4:$X$199,M$3,FALSE)</f>
        <v>1.917</v>
      </c>
      <c r="N122" s="55">
        <f t="shared" si="5"/>
        <v>1.5143453312467399</v>
      </c>
      <c r="O122" s="54">
        <f t="shared" si="6"/>
        <v>2.9030000000000005</v>
      </c>
      <c r="P122" s="54">
        <f t="shared" si="7"/>
        <v>7285</v>
      </c>
      <c r="S122" s="10" t="s">
        <v>1143</v>
      </c>
      <c r="T122" s="10">
        <v>185297</v>
      </c>
      <c r="U122" s="10">
        <v>181744</v>
      </c>
      <c r="V122" s="10">
        <v>98.08</v>
      </c>
      <c r="W122" s="10">
        <v>3553</v>
      </c>
      <c r="X122" s="10">
        <v>1.917</v>
      </c>
      <c r="Y122" s="10" t="str">
        <f t="shared" si="8"/>
        <v>closedate</v>
      </c>
      <c r="Z122" s="10" t="e">
        <f t="shared" si="9"/>
        <v>#N/A</v>
      </c>
      <c r="AB122" t="s">
        <v>1379</v>
      </c>
    </row>
    <row r="123" spans="1:28" x14ac:dyDescent="0.3">
      <c r="A123" t="s">
        <v>1149</v>
      </c>
      <c r="B123">
        <v>224852</v>
      </c>
      <c r="C123">
        <v>214014</v>
      </c>
      <c r="D123">
        <v>95.18</v>
      </c>
      <c r="E123">
        <v>10838</v>
      </c>
      <c r="F123" s="21">
        <v>4.82</v>
      </c>
      <c r="H123" t="str">
        <f>VLOOKUP($A123,$S$4:$X$199,H$3,FALSE)</f>
        <v>capturenofin</v>
      </c>
      <c r="I123">
        <f>VLOOKUP($A123,$S$4:$X$199,I$3,FALSE)</f>
        <v>185297</v>
      </c>
      <c r="J123">
        <f>VLOOKUP($A123,$S$4:$X$199,J$3,FALSE)</f>
        <v>181744</v>
      </c>
      <c r="K123">
        <f>VLOOKUP($A123,$S$4:$X$199,K$3,FALSE)</f>
        <v>98.08</v>
      </c>
      <c r="L123">
        <f>VLOOKUP($A123,$S$4:$X$199,L$3,FALSE)</f>
        <v>3553</v>
      </c>
      <c r="M123" s="21">
        <f>VLOOKUP($A123,$S$4:$X$199,M$3,FALSE)</f>
        <v>1.917</v>
      </c>
      <c r="N123" s="55">
        <f t="shared" si="5"/>
        <v>1.5143453312467399</v>
      </c>
      <c r="O123" s="54">
        <f t="shared" si="6"/>
        <v>2.9030000000000005</v>
      </c>
      <c r="P123" s="54">
        <f t="shared" si="7"/>
        <v>7285</v>
      </c>
      <c r="S123" s="10" t="s">
        <v>1144</v>
      </c>
      <c r="T123" s="10">
        <v>185297</v>
      </c>
      <c r="U123" s="10">
        <v>181744</v>
      </c>
      <c r="V123" s="10">
        <v>98.08</v>
      </c>
      <c r="W123" s="10">
        <v>3553</v>
      </c>
      <c r="X123" s="10">
        <v>1.917</v>
      </c>
      <c r="Y123" s="10" t="str">
        <f t="shared" si="8"/>
        <v>appyear</v>
      </c>
      <c r="Z123" s="10" t="e">
        <f t="shared" si="9"/>
        <v>#N/A</v>
      </c>
      <c r="AB123" t="s">
        <v>1164</v>
      </c>
    </row>
    <row r="124" spans="1:28" x14ac:dyDescent="0.3">
      <c r="A124" t="s">
        <v>1150</v>
      </c>
      <c r="B124">
        <v>224852</v>
      </c>
      <c r="C124">
        <v>214014</v>
      </c>
      <c r="D124">
        <v>95.18</v>
      </c>
      <c r="E124">
        <v>10838</v>
      </c>
      <c r="F124" s="21">
        <v>4.82</v>
      </c>
      <c r="H124" t="str">
        <f>VLOOKUP($A124,$S$4:$X$199,H$3,FALSE)</f>
        <v>capturenoproc</v>
      </c>
      <c r="I124">
        <f>VLOOKUP($A124,$S$4:$X$199,I$3,FALSE)</f>
        <v>185297</v>
      </c>
      <c r="J124">
        <f>VLOOKUP($A124,$S$4:$X$199,J$3,FALSE)</f>
        <v>181744</v>
      </c>
      <c r="K124">
        <f>VLOOKUP($A124,$S$4:$X$199,K$3,FALSE)</f>
        <v>98.08</v>
      </c>
      <c r="L124">
        <f>VLOOKUP($A124,$S$4:$X$199,L$3,FALSE)</f>
        <v>3553</v>
      </c>
      <c r="M124" s="21">
        <f>VLOOKUP($A124,$S$4:$X$199,M$3,FALSE)</f>
        <v>1.917</v>
      </c>
      <c r="N124" s="55">
        <f t="shared" si="5"/>
        <v>1.5143453312467399</v>
      </c>
      <c r="O124" s="54">
        <f t="shared" si="6"/>
        <v>2.9030000000000005</v>
      </c>
      <c r="P124" s="54">
        <f t="shared" si="7"/>
        <v>7285</v>
      </c>
      <c r="S124" s="10" t="s">
        <v>1145</v>
      </c>
      <c r="T124" s="10">
        <v>185297</v>
      </c>
      <c r="U124" s="10">
        <v>181744</v>
      </c>
      <c r="V124" s="10">
        <v>98.08</v>
      </c>
      <c r="W124" s="10">
        <v>3553</v>
      </c>
      <c r="X124" s="10">
        <v>1.917</v>
      </c>
      <c r="Y124" s="10" t="str">
        <f t="shared" si="8"/>
        <v>start_month</v>
      </c>
      <c r="Z124" s="10" t="e">
        <f t="shared" si="9"/>
        <v>#N/A</v>
      </c>
      <c r="AB124" t="s">
        <v>1380</v>
      </c>
    </row>
    <row r="125" spans="1:28" x14ac:dyDescent="0.3">
      <c r="A125" t="s">
        <v>1151</v>
      </c>
      <c r="B125">
        <v>224852</v>
      </c>
      <c r="C125">
        <v>214014</v>
      </c>
      <c r="D125">
        <v>95.18</v>
      </c>
      <c r="E125">
        <v>10838</v>
      </c>
      <c r="F125" s="21">
        <v>4.82</v>
      </c>
      <c r="H125" t="str">
        <f>VLOOKUP($A125,$S$4:$X$199,H$3,FALSE)</f>
        <v>capturenoaudit</v>
      </c>
      <c r="I125">
        <f>VLOOKUP($A125,$S$4:$X$199,I$3,FALSE)</f>
        <v>185297</v>
      </c>
      <c r="J125">
        <f>VLOOKUP($A125,$S$4:$X$199,J$3,FALSE)</f>
        <v>181744</v>
      </c>
      <c r="K125">
        <f>VLOOKUP($A125,$S$4:$X$199,K$3,FALSE)</f>
        <v>98.08</v>
      </c>
      <c r="L125">
        <f>VLOOKUP($A125,$S$4:$X$199,L$3,FALSE)</f>
        <v>3553</v>
      </c>
      <c r="M125" s="21">
        <f>VLOOKUP($A125,$S$4:$X$199,M$3,FALSE)</f>
        <v>1.917</v>
      </c>
      <c r="N125" s="55">
        <f t="shared" si="5"/>
        <v>1.5143453312467399</v>
      </c>
      <c r="O125" s="54">
        <f t="shared" si="6"/>
        <v>2.9030000000000005</v>
      </c>
      <c r="P125" s="54">
        <f t="shared" si="7"/>
        <v>7285</v>
      </c>
      <c r="S125" s="10" t="s">
        <v>1147</v>
      </c>
      <c r="T125" s="10">
        <v>185297</v>
      </c>
      <c r="U125" s="10">
        <v>181744</v>
      </c>
      <c r="V125" s="10">
        <v>98.08</v>
      </c>
      <c r="W125" s="10">
        <v>3553</v>
      </c>
      <c r="X125" s="10">
        <v>1.917</v>
      </c>
      <c r="Y125" s="10" t="str">
        <f t="shared" si="8"/>
        <v>targetconc2</v>
      </c>
      <c r="Z125" s="10" t="e">
        <f t="shared" si="9"/>
        <v>#N/A</v>
      </c>
      <c r="AB125" t="s">
        <v>1170</v>
      </c>
    </row>
    <row r="126" spans="1:28" x14ac:dyDescent="0.3">
      <c r="A126" t="s">
        <v>1152</v>
      </c>
      <c r="B126">
        <v>224852</v>
      </c>
      <c r="C126">
        <v>214014</v>
      </c>
      <c r="D126">
        <v>95.18</v>
      </c>
      <c r="E126">
        <v>10838</v>
      </c>
      <c r="F126" s="21">
        <v>4.82</v>
      </c>
      <c r="H126" t="str">
        <f>VLOOKUP($A126,$S$4:$X$199,H$3,FALSE)</f>
        <v>capturenopol</v>
      </c>
      <c r="I126">
        <f>VLOOKUP($A126,$S$4:$X$199,I$3,FALSE)</f>
        <v>185297</v>
      </c>
      <c r="J126">
        <f>VLOOKUP($A126,$S$4:$X$199,J$3,FALSE)</f>
        <v>181744</v>
      </c>
      <c r="K126">
        <f>VLOOKUP($A126,$S$4:$X$199,K$3,FALSE)</f>
        <v>98.08</v>
      </c>
      <c r="L126">
        <f>VLOOKUP($A126,$S$4:$X$199,L$3,FALSE)</f>
        <v>3553</v>
      </c>
      <c r="M126" s="21">
        <f>VLOOKUP($A126,$S$4:$X$199,M$3,FALSE)</f>
        <v>1.917</v>
      </c>
      <c r="N126" s="55">
        <f t="shared" si="5"/>
        <v>1.5143453312467399</v>
      </c>
      <c r="O126" s="54">
        <f t="shared" si="6"/>
        <v>2.9030000000000005</v>
      </c>
      <c r="P126" s="54">
        <f t="shared" si="7"/>
        <v>7285</v>
      </c>
      <c r="S126" s="10" t="s">
        <v>1148</v>
      </c>
      <c r="T126" s="10">
        <v>185297</v>
      </c>
      <c r="U126" s="10">
        <v>181744</v>
      </c>
      <c r="V126" s="10">
        <v>98.08</v>
      </c>
      <c r="W126" s="10">
        <v>3553</v>
      </c>
      <c r="X126" s="10">
        <v>1.917</v>
      </c>
      <c r="Y126" s="10" t="str">
        <f t="shared" si="8"/>
        <v>capture</v>
      </c>
      <c r="Z126" s="10" t="e">
        <f t="shared" si="9"/>
        <v>#N/A</v>
      </c>
      <c r="AB126" t="s">
        <v>1381</v>
      </c>
    </row>
    <row r="127" spans="1:28" x14ac:dyDescent="0.3">
      <c r="A127" t="s">
        <v>1153</v>
      </c>
      <c r="B127">
        <v>224852</v>
      </c>
      <c r="C127">
        <v>214014</v>
      </c>
      <c r="D127">
        <v>95.18</v>
      </c>
      <c r="E127">
        <v>10838</v>
      </c>
      <c r="F127" s="21">
        <v>4.82</v>
      </c>
      <c r="H127" t="str">
        <f>VLOOKUP($A127,$S$4:$X$199,H$3,FALSE)</f>
        <v>capturenooth</v>
      </c>
      <c r="I127">
        <f>VLOOKUP($A127,$S$4:$X$199,I$3,FALSE)</f>
        <v>185297</v>
      </c>
      <c r="J127">
        <f>VLOOKUP($A127,$S$4:$X$199,J$3,FALSE)</f>
        <v>181744</v>
      </c>
      <c r="K127">
        <f>VLOOKUP($A127,$S$4:$X$199,K$3,FALSE)</f>
        <v>98.08</v>
      </c>
      <c r="L127">
        <f>VLOOKUP($A127,$S$4:$X$199,L$3,FALSE)</f>
        <v>3553</v>
      </c>
      <c r="M127" s="21">
        <f>VLOOKUP($A127,$S$4:$X$199,M$3,FALSE)</f>
        <v>1.917</v>
      </c>
      <c r="N127" s="55">
        <f t="shared" si="5"/>
        <v>1.5143453312467399</v>
      </c>
      <c r="O127" s="54">
        <f t="shared" si="6"/>
        <v>2.9030000000000005</v>
      </c>
      <c r="P127" s="54">
        <f t="shared" si="7"/>
        <v>7285</v>
      </c>
      <c r="S127" s="10" t="s">
        <v>1149</v>
      </c>
      <c r="T127" s="10">
        <v>185297</v>
      </c>
      <c r="U127" s="10">
        <v>181744</v>
      </c>
      <c r="V127" s="10">
        <v>98.08</v>
      </c>
      <c r="W127" s="10">
        <v>3553</v>
      </c>
      <c r="X127" s="10">
        <v>1.917</v>
      </c>
      <c r="Y127" s="10" t="str">
        <f t="shared" si="8"/>
        <v>capturenofin</v>
      </c>
      <c r="Z127" s="10" t="e">
        <f t="shared" si="9"/>
        <v>#N/A</v>
      </c>
      <c r="AB127" t="s">
        <v>1174</v>
      </c>
    </row>
    <row r="128" spans="1:28" x14ac:dyDescent="0.3">
      <c r="A128" t="s">
        <v>1376</v>
      </c>
      <c r="B128">
        <v>224852</v>
      </c>
      <c r="C128">
        <v>201507</v>
      </c>
      <c r="D128">
        <v>89.62</v>
      </c>
      <c r="E128">
        <v>23345</v>
      </c>
      <c r="F128" s="21">
        <v>10.38</v>
      </c>
      <c r="H128" t="str">
        <f>VLOOKUP($A128,$S$4:$X$199,H$3,FALSE)</f>
        <v>pr_grant_original</v>
      </c>
      <c r="I128">
        <f>VLOOKUP($A128,$S$4:$X$199,I$3,FALSE)</f>
        <v>185297</v>
      </c>
      <c r="J128">
        <f>VLOOKUP($A128,$S$4:$X$199,J$3,FALSE)</f>
        <v>164955</v>
      </c>
      <c r="K128">
        <f>VLOOKUP($A128,$S$4:$X$199,K$3,FALSE)</f>
        <v>89.02</v>
      </c>
      <c r="L128">
        <f>VLOOKUP($A128,$S$4:$X$199,L$3,FALSE)</f>
        <v>20342</v>
      </c>
      <c r="M128" s="21">
        <f>VLOOKUP($A128,$S$4:$X$199,M$3,FALSE)</f>
        <v>10.98</v>
      </c>
      <c r="N128" s="55">
        <f t="shared" si="5"/>
        <v>-5.4644808743169362E-2</v>
      </c>
      <c r="O128" s="54">
        <f t="shared" si="6"/>
        <v>-0.59999999999999964</v>
      </c>
      <c r="P128" s="54">
        <f t="shared" si="7"/>
        <v>3003</v>
      </c>
      <c r="S128" s="10" t="s">
        <v>1150</v>
      </c>
      <c r="T128" s="10">
        <v>185297</v>
      </c>
      <c r="U128" s="10">
        <v>181744</v>
      </c>
      <c r="V128" s="10">
        <v>98.08</v>
      </c>
      <c r="W128" s="10">
        <v>3553</v>
      </c>
      <c r="X128" s="10">
        <v>1.917</v>
      </c>
      <c r="Y128" s="10" t="str">
        <f t="shared" si="8"/>
        <v>capturenoproc</v>
      </c>
      <c r="Z128" s="10" t="e">
        <f t="shared" si="9"/>
        <v>#N/A</v>
      </c>
      <c r="AB128" t="s">
        <v>1382</v>
      </c>
    </row>
    <row r="129" spans="1:28" x14ac:dyDescent="0.3">
      <c r="A129" t="s">
        <v>1377</v>
      </c>
      <c r="B129">
        <v>224852</v>
      </c>
      <c r="C129">
        <v>201507</v>
      </c>
      <c r="D129">
        <v>89.62</v>
      </c>
      <c r="E129">
        <v>23345</v>
      </c>
      <c r="F129" s="21">
        <v>10.38</v>
      </c>
      <c r="H129" t="str">
        <f>VLOOKUP($A129,$S$4:$X$199,H$3,FALSE)</f>
        <v>pr_grant_currency</v>
      </c>
      <c r="I129">
        <f>VLOOKUP($A129,$S$4:$X$199,I$3,FALSE)</f>
        <v>185297</v>
      </c>
      <c r="J129">
        <f>VLOOKUP($A129,$S$4:$X$199,J$3,FALSE)</f>
        <v>164955</v>
      </c>
      <c r="K129">
        <f>VLOOKUP($A129,$S$4:$X$199,K$3,FALSE)</f>
        <v>89.02</v>
      </c>
      <c r="L129">
        <f>VLOOKUP($A129,$S$4:$X$199,L$3,FALSE)</f>
        <v>20342</v>
      </c>
      <c r="M129" s="21">
        <f>VLOOKUP($A129,$S$4:$X$199,M$3,FALSE)</f>
        <v>10.98</v>
      </c>
      <c r="N129" s="55">
        <f t="shared" si="5"/>
        <v>-5.4644808743169362E-2</v>
      </c>
      <c r="O129" s="54">
        <f t="shared" si="6"/>
        <v>-0.59999999999999964</v>
      </c>
      <c r="P129" s="54">
        <f t="shared" si="7"/>
        <v>3003</v>
      </c>
      <c r="S129" s="10" t="s">
        <v>1151</v>
      </c>
      <c r="T129" s="10">
        <v>185297</v>
      </c>
      <c r="U129" s="10">
        <v>181744</v>
      </c>
      <c r="V129" s="10">
        <v>98.08</v>
      </c>
      <c r="W129" s="10">
        <v>3553</v>
      </c>
      <c r="X129" s="10">
        <v>1.917</v>
      </c>
      <c r="Y129" s="10" t="str">
        <f t="shared" si="8"/>
        <v>capturenoaudit</v>
      </c>
      <c r="Z129" s="10" t="e">
        <f t="shared" si="9"/>
        <v>#N/A</v>
      </c>
      <c r="AB129" t="s">
        <v>1178</v>
      </c>
    </row>
    <row r="130" spans="1:28" x14ac:dyDescent="0.3">
      <c r="A130" t="s">
        <v>1378</v>
      </c>
      <c r="B130">
        <v>224852</v>
      </c>
      <c r="C130">
        <v>25239</v>
      </c>
      <c r="D130">
        <v>11.22</v>
      </c>
      <c r="E130">
        <v>199613</v>
      </c>
      <c r="F130" s="21">
        <v>88.78</v>
      </c>
      <c r="H130" t="str">
        <f>VLOOKUP($A130,$S$4:$X$199,H$3,FALSE)</f>
        <v>pr_sector_weight1</v>
      </c>
      <c r="I130">
        <f>VLOOKUP($A130,$S$4:$X$199,I$3,FALSE)</f>
        <v>185297</v>
      </c>
      <c r="J130">
        <f>VLOOKUP($A130,$S$4:$X$199,J$3,FALSE)</f>
        <v>3633</v>
      </c>
      <c r="K130">
        <f>VLOOKUP($A130,$S$4:$X$199,K$3,FALSE)</f>
        <v>1.9610000000000001</v>
      </c>
      <c r="L130">
        <f>VLOOKUP($A130,$S$4:$X$199,L$3,FALSE)</f>
        <v>181664</v>
      </c>
      <c r="M130" s="21">
        <f>VLOOKUP($A130,$S$4:$X$199,M$3,FALSE)</f>
        <v>98.04</v>
      </c>
      <c r="N130" s="55">
        <f t="shared" si="5"/>
        <v>-9.4451244390044931E-2</v>
      </c>
      <c r="O130" s="54">
        <f t="shared" si="6"/>
        <v>-9.2600000000000051</v>
      </c>
      <c r="P130" s="54">
        <f t="shared" si="7"/>
        <v>17949</v>
      </c>
      <c r="S130" s="10" t="s">
        <v>1152</v>
      </c>
      <c r="T130" s="10">
        <v>185297</v>
      </c>
      <c r="U130" s="10">
        <v>181744</v>
      </c>
      <c r="V130" s="10">
        <v>98.08</v>
      </c>
      <c r="W130" s="10">
        <v>3553</v>
      </c>
      <c r="X130" s="10">
        <v>1.917</v>
      </c>
      <c r="Y130" s="10" t="str">
        <f t="shared" si="8"/>
        <v>capturenopol</v>
      </c>
      <c r="Z130" s="10" t="e">
        <f t="shared" si="9"/>
        <v>#N/A</v>
      </c>
      <c r="AB130" t="s">
        <v>1395</v>
      </c>
    </row>
    <row r="131" spans="1:28" x14ac:dyDescent="0.3">
      <c r="A131" t="s">
        <v>1160</v>
      </c>
      <c r="B131">
        <v>224852</v>
      </c>
      <c r="C131">
        <v>25239</v>
      </c>
      <c r="D131">
        <v>11.22</v>
      </c>
      <c r="E131">
        <v>199613</v>
      </c>
      <c r="F131" s="21">
        <v>88.78</v>
      </c>
      <c r="H131" t="str">
        <f>VLOOKUP($A131,$S$4:$X$199,H$3,FALSE)</f>
        <v>pr_sector1</v>
      </c>
      <c r="I131">
        <f>VLOOKUP($A131,$S$4:$X$199,I$3,FALSE)</f>
        <v>185297</v>
      </c>
      <c r="J131">
        <f>VLOOKUP($A131,$S$4:$X$199,J$3,FALSE)</f>
        <v>35355</v>
      </c>
      <c r="K131">
        <f>VLOOKUP($A131,$S$4:$X$199,K$3,FALSE)</f>
        <v>19.079999999999998</v>
      </c>
      <c r="L131">
        <f>VLOOKUP($A131,$S$4:$X$199,L$3,FALSE)</f>
        <v>149942</v>
      </c>
      <c r="M131" s="21">
        <f>VLOOKUP($A131,$S$4:$X$199,M$3,FALSE)</f>
        <v>80.92</v>
      </c>
      <c r="N131" s="55">
        <f t="shared" si="5"/>
        <v>9.7132970835392976E-2</v>
      </c>
      <c r="O131" s="54">
        <f t="shared" si="6"/>
        <v>7.8599999999999994</v>
      </c>
      <c r="P131" s="54">
        <f t="shared" si="7"/>
        <v>49671</v>
      </c>
      <c r="S131" s="10" t="s">
        <v>1153</v>
      </c>
      <c r="T131" s="10">
        <v>185297</v>
      </c>
      <c r="U131" s="10">
        <v>181744</v>
      </c>
      <c r="V131" s="10">
        <v>98.08</v>
      </c>
      <c r="W131" s="10">
        <v>3553</v>
      </c>
      <c r="X131" s="10">
        <v>1.917</v>
      </c>
      <c r="Y131" s="10" t="str">
        <f t="shared" si="8"/>
        <v>capturenooth</v>
      </c>
      <c r="Z131" s="10" t="e">
        <f t="shared" si="9"/>
        <v>#N/A</v>
      </c>
      <c r="AB131" t="s">
        <v>1182</v>
      </c>
    </row>
    <row r="132" spans="1:28" x14ac:dyDescent="0.3">
      <c r="A132" t="s">
        <v>1379</v>
      </c>
      <c r="B132">
        <v>224852</v>
      </c>
      <c r="C132">
        <v>47647</v>
      </c>
      <c r="D132">
        <v>21.19</v>
      </c>
      <c r="E132">
        <v>177205</v>
      </c>
      <c r="F132" s="21">
        <v>78.81</v>
      </c>
      <c r="H132" t="str">
        <f>VLOOKUP($A132,$S$4:$X$199,H$3,FALSE)</f>
        <v>pr_sector_weight2</v>
      </c>
      <c r="I132">
        <f>VLOOKUP($A132,$S$4:$X$199,I$3,FALSE)</f>
        <v>185297</v>
      </c>
      <c r="J132">
        <f>VLOOKUP($A132,$S$4:$X$199,J$3,FALSE)</f>
        <v>23812</v>
      </c>
      <c r="K132">
        <f>VLOOKUP($A132,$S$4:$X$199,K$3,FALSE)</f>
        <v>12.85</v>
      </c>
      <c r="L132">
        <f>VLOOKUP($A132,$S$4:$X$199,L$3,FALSE)</f>
        <v>161485</v>
      </c>
      <c r="M132" s="21">
        <f>VLOOKUP($A132,$S$4:$X$199,M$3,FALSE)</f>
        <v>87.15</v>
      </c>
      <c r="N132" s="55">
        <f t="shared" si="5"/>
        <v>-9.5697074010327052E-2</v>
      </c>
      <c r="O132" s="54">
        <f t="shared" si="6"/>
        <v>-8.3400000000000034</v>
      </c>
      <c r="P132" s="54">
        <f t="shared" si="7"/>
        <v>15720</v>
      </c>
      <c r="S132" t="s">
        <v>1376</v>
      </c>
      <c r="T132">
        <v>185297</v>
      </c>
      <c r="U132">
        <v>164955</v>
      </c>
      <c r="V132">
        <v>89.02</v>
      </c>
      <c r="W132">
        <v>20342</v>
      </c>
      <c r="X132">
        <v>10.98</v>
      </c>
      <c r="Y132" t="str">
        <f t="shared" si="8"/>
        <v>pr_grant_original</v>
      </c>
      <c r="Z132" t="str">
        <f t="shared" si="9"/>
        <v>pr_grant_original</v>
      </c>
      <c r="AB132" t="s">
        <v>1383</v>
      </c>
    </row>
    <row r="133" spans="1:28" x14ac:dyDescent="0.3">
      <c r="A133" t="s">
        <v>1164</v>
      </c>
      <c r="B133">
        <v>224852</v>
      </c>
      <c r="C133">
        <v>47647</v>
      </c>
      <c r="D133">
        <v>21.19</v>
      </c>
      <c r="E133">
        <v>177205</v>
      </c>
      <c r="F133" s="21">
        <v>78.81</v>
      </c>
      <c r="H133" t="str">
        <f>VLOOKUP($A133,$S$4:$X$199,H$3,FALSE)</f>
        <v>pr_sector2</v>
      </c>
      <c r="I133">
        <f>VLOOKUP($A133,$S$4:$X$199,I$3,FALSE)</f>
        <v>185297</v>
      </c>
      <c r="J133">
        <f>VLOOKUP($A133,$S$4:$X$199,J$3,FALSE)</f>
        <v>60022</v>
      </c>
      <c r="K133">
        <f>VLOOKUP($A133,$S$4:$X$199,K$3,FALSE)</f>
        <v>32.39</v>
      </c>
      <c r="L133">
        <f>VLOOKUP($A133,$S$4:$X$199,L$3,FALSE)</f>
        <v>125275</v>
      </c>
      <c r="M133" s="21">
        <f>VLOOKUP($A133,$S$4:$X$199,M$3,FALSE)</f>
        <v>67.61</v>
      </c>
      <c r="N133" s="55">
        <f t="shared" ref="N133:N158" si="10">(F133-M133)/M133</f>
        <v>0.16565596805206334</v>
      </c>
      <c r="O133" s="54">
        <f t="shared" ref="O133:O158" si="11">F133-M133</f>
        <v>11.200000000000003</v>
      </c>
      <c r="P133" s="54">
        <f t="shared" ref="P133:P158" si="12">E133-L133</f>
        <v>51930</v>
      </c>
      <c r="S133" t="s">
        <v>1377</v>
      </c>
      <c r="T133">
        <v>185297</v>
      </c>
      <c r="U133">
        <v>164955</v>
      </c>
      <c r="V133">
        <v>89.02</v>
      </c>
      <c r="W133">
        <v>20342</v>
      </c>
      <c r="X133">
        <v>10.98</v>
      </c>
      <c r="Y133" t="str">
        <f t="shared" ref="Y133:Y196" si="13">VLOOKUP(S133,$A$4:$A$205,1,FALSE)</f>
        <v>pr_grant_currency</v>
      </c>
      <c r="Z133" t="str">
        <f t="shared" ref="Z133:Z196" si="14">VLOOKUP(S133,$AB$4:$AB$178,1,FALSE)</f>
        <v>pr_grant_currency</v>
      </c>
      <c r="AB133" t="s">
        <v>1186</v>
      </c>
    </row>
    <row r="134" spans="1:28" x14ac:dyDescent="0.3">
      <c r="A134" t="s">
        <v>1380</v>
      </c>
      <c r="B134">
        <v>224852</v>
      </c>
      <c r="C134">
        <v>97557</v>
      </c>
      <c r="D134">
        <v>43.39</v>
      </c>
      <c r="E134">
        <v>127295</v>
      </c>
      <c r="F134" s="21">
        <v>56.61</v>
      </c>
      <c r="H134" t="str">
        <f>VLOOKUP($A134,$S$4:$X$199,H$3,FALSE)</f>
        <v>pr_sector_weight3</v>
      </c>
      <c r="I134">
        <f>VLOOKUP($A134,$S$4:$X$199,I$3,FALSE)</f>
        <v>185297</v>
      </c>
      <c r="J134">
        <f>VLOOKUP($A134,$S$4:$X$199,J$3,FALSE)</f>
        <v>67490</v>
      </c>
      <c r="K134">
        <f>VLOOKUP($A134,$S$4:$X$199,K$3,FALSE)</f>
        <v>36.42</v>
      </c>
      <c r="L134">
        <f>VLOOKUP($A134,$S$4:$X$199,L$3,FALSE)</f>
        <v>117807</v>
      </c>
      <c r="M134" s="21">
        <f>VLOOKUP($A134,$S$4:$X$199,M$3,FALSE)</f>
        <v>63.58</v>
      </c>
      <c r="N134" s="55">
        <f t="shared" si="10"/>
        <v>-0.10962566844919784</v>
      </c>
      <c r="O134" s="54">
        <f t="shared" si="11"/>
        <v>-6.9699999999999989</v>
      </c>
      <c r="P134" s="54">
        <f t="shared" si="12"/>
        <v>9488</v>
      </c>
      <c r="S134" t="s">
        <v>1378</v>
      </c>
      <c r="T134">
        <v>185297</v>
      </c>
      <c r="U134">
        <v>3633</v>
      </c>
      <c r="V134">
        <v>1.9610000000000001</v>
      </c>
      <c r="W134">
        <v>181664</v>
      </c>
      <c r="X134">
        <v>98.04</v>
      </c>
      <c r="Y134" t="str">
        <f t="shared" si="13"/>
        <v>pr_sector_weight1</v>
      </c>
      <c r="Z134" t="str">
        <f t="shared" si="14"/>
        <v>pr_sector_weight1</v>
      </c>
      <c r="AB134" t="s">
        <v>1384</v>
      </c>
    </row>
    <row r="135" spans="1:28" x14ac:dyDescent="0.3">
      <c r="A135" t="s">
        <v>1170</v>
      </c>
      <c r="B135">
        <v>224852</v>
      </c>
      <c r="C135">
        <v>97557</v>
      </c>
      <c r="D135">
        <v>43.39</v>
      </c>
      <c r="E135">
        <v>127295</v>
      </c>
      <c r="F135" s="21">
        <v>56.61</v>
      </c>
      <c r="H135" t="str">
        <f>VLOOKUP($A135,$S$4:$X$199,H$3,FALSE)</f>
        <v>pr_sector3</v>
      </c>
      <c r="I135">
        <f>VLOOKUP($A135,$S$4:$X$199,I$3,FALSE)</f>
        <v>185297</v>
      </c>
      <c r="J135">
        <f>VLOOKUP($A135,$S$4:$X$199,J$3,FALSE)</f>
        <v>88069</v>
      </c>
      <c r="K135">
        <f>VLOOKUP($A135,$S$4:$X$199,K$3,FALSE)</f>
        <v>47.53</v>
      </c>
      <c r="L135">
        <f>VLOOKUP($A135,$S$4:$X$199,L$3,FALSE)</f>
        <v>97228</v>
      </c>
      <c r="M135" s="21">
        <f>VLOOKUP($A135,$S$4:$X$199,M$3,FALSE)</f>
        <v>52.47</v>
      </c>
      <c r="N135" s="55">
        <f t="shared" si="10"/>
        <v>7.8902229845626087E-2</v>
      </c>
      <c r="O135" s="54">
        <f t="shared" si="11"/>
        <v>4.1400000000000006</v>
      </c>
      <c r="P135" s="54">
        <f t="shared" si="12"/>
        <v>30067</v>
      </c>
      <c r="S135" t="s">
        <v>1160</v>
      </c>
      <c r="T135">
        <v>185297</v>
      </c>
      <c r="U135">
        <v>35355</v>
      </c>
      <c r="V135">
        <v>19.079999999999998</v>
      </c>
      <c r="W135">
        <v>149942</v>
      </c>
      <c r="X135">
        <v>80.92</v>
      </c>
      <c r="Y135" t="str">
        <f t="shared" si="13"/>
        <v>pr_sector1</v>
      </c>
      <c r="Z135" t="str">
        <f t="shared" si="14"/>
        <v>pr_sector1</v>
      </c>
      <c r="AB135" t="s">
        <v>1192</v>
      </c>
    </row>
    <row r="136" spans="1:28" x14ac:dyDescent="0.3">
      <c r="A136" t="s">
        <v>1381</v>
      </c>
      <c r="B136">
        <v>224852</v>
      </c>
      <c r="C136">
        <v>133560</v>
      </c>
      <c r="D136">
        <v>59.4</v>
      </c>
      <c r="E136">
        <v>91292</v>
      </c>
      <c r="F136" s="21">
        <v>40.6</v>
      </c>
      <c r="H136" t="str">
        <f>VLOOKUP($A136,$S$4:$X$199,H$3,FALSE)</f>
        <v>pr_sector_weight4</v>
      </c>
      <c r="I136">
        <f>VLOOKUP($A136,$S$4:$X$199,I$3,FALSE)</f>
        <v>185297</v>
      </c>
      <c r="J136">
        <f>VLOOKUP($A136,$S$4:$X$199,J$3,FALSE)</f>
        <v>101301</v>
      </c>
      <c r="K136">
        <f>VLOOKUP($A136,$S$4:$X$199,K$3,FALSE)</f>
        <v>54.67</v>
      </c>
      <c r="L136">
        <f>VLOOKUP($A136,$S$4:$X$199,L$3,FALSE)</f>
        <v>83996</v>
      </c>
      <c r="M136" s="21">
        <f>VLOOKUP($A136,$S$4:$X$199,M$3,FALSE)</f>
        <v>45.33</v>
      </c>
      <c r="N136" s="55">
        <f t="shared" si="10"/>
        <v>-0.10434590778733724</v>
      </c>
      <c r="O136" s="54">
        <f t="shared" si="11"/>
        <v>-4.7299999999999969</v>
      </c>
      <c r="P136" s="54">
        <f t="shared" si="12"/>
        <v>7296</v>
      </c>
      <c r="S136" t="s">
        <v>1379</v>
      </c>
      <c r="T136">
        <v>185297</v>
      </c>
      <c r="U136">
        <v>23812</v>
      </c>
      <c r="V136">
        <v>12.85</v>
      </c>
      <c r="W136">
        <v>161485</v>
      </c>
      <c r="X136">
        <v>87.15</v>
      </c>
      <c r="Y136" t="str">
        <f t="shared" si="13"/>
        <v>pr_sector_weight2</v>
      </c>
      <c r="Z136" t="str">
        <f t="shared" si="14"/>
        <v>pr_sector_weight2</v>
      </c>
      <c r="AB136" t="s">
        <v>1385</v>
      </c>
    </row>
    <row r="137" spans="1:28" x14ac:dyDescent="0.3">
      <c r="A137" t="s">
        <v>1174</v>
      </c>
      <c r="B137">
        <v>224852</v>
      </c>
      <c r="C137">
        <v>133560</v>
      </c>
      <c r="D137">
        <v>59.4</v>
      </c>
      <c r="E137">
        <v>91292</v>
      </c>
      <c r="F137" s="21">
        <v>40.6</v>
      </c>
      <c r="H137" t="str">
        <f>VLOOKUP($A137,$S$4:$X$199,H$3,FALSE)</f>
        <v>pr_sector4</v>
      </c>
      <c r="I137">
        <f>VLOOKUP($A137,$S$4:$X$199,I$3,FALSE)</f>
        <v>185297</v>
      </c>
      <c r="J137">
        <f>VLOOKUP($A137,$S$4:$X$199,J$3,FALSE)</f>
        <v>112980</v>
      </c>
      <c r="K137">
        <f>VLOOKUP($A137,$S$4:$X$199,K$3,FALSE)</f>
        <v>60.97</v>
      </c>
      <c r="L137">
        <f>VLOOKUP($A137,$S$4:$X$199,L$3,FALSE)</f>
        <v>72317</v>
      </c>
      <c r="M137" s="21">
        <f>VLOOKUP($A137,$S$4:$X$199,M$3,FALSE)</f>
        <v>39.03</v>
      </c>
      <c r="N137" s="55">
        <f t="shared" si="10"/>
        <v>4.0225467589034079E-2</v>
      </c>
      <c r="O137" s="54">
        <f t="shared" si="11"/>
        <v>1.5700000000000003</v>
      </c>
      <c r="P137" s="54">
        <f t="shared" si="12"/>
        <v>18975</v>
      </c>
      <c r="S137" t="s">
        <v>1164</v>
      </c>
      <c r="T137">
        <v>185297</v>
      </c>
      <c r="U137">
        <v>60022</v>
      </c>
      <c r="V137">
        <v>32.39</v>
      </c>
      <c r="W137">
        <v>125275</v>
      </c>
      <c r="X137">
        <v>67.61</v>
      </c>
      <c r="Y137" t="str">
        <f t="shared" si="13"/>
        <v>pr_sector2</v>
      </c>
      <c r="Z137" t="str">
        <f t="shared" si="14"/>
        <v>pr_sector2</v>
      </c>
      <c r="AB137" t="s">
        <v>1196</v>
      </c>
    </row>
    <row r="138" spans="1:28" x14ac:dyDescent="0.3">
      <c r="A138" t="s">
        <v>1382</v>
      </c>
      <c r="B138">
        <v>224852</v>
      </c>
      <c r="C138">
        <v>165418</v>
      </c>
      <c r="D138">
        <v>73.569999999999993</v>
      </c>
      <c r="E138">
        <v>59434</v>
      </c>
      <c r="F138" s="21">
        <v>26.43</v>
      </c>
      <c r="H138" t="str">
        <f>VLOOKUP($A138,$S$4:$X$199,H$3,FALSE)</f>
        <v>pr_sector_weight5</v>
      </c>
      <c r="I138">
        <f>VLOOKUP($A138,$S$4:$X$199,I$3,FALSE)</f>
        <v>185297</v>
      </c>
      <c r="J138">
        <f>VLOOKUP($A138,$S$4:$X$199,J$3,FALSE)</f>
        <v>131298</v>
      </c>
      <c r="K138">
        <f>VLOOKUP($A138,$S$4:$X$199,K$3,FALSE)</f>
        <v>70.86</v>
      </c>
      <c r="L138">
        <f>VLOOKUP($A138,$S$4:$X$199,L$3,FALSE)</f>
        <v>53999</v>
      </c>
      <c r="M138" s="21">
        <f>VLOOKUP($A138,$S$4:$X$199,M$3,FALSE)</f>
        <v>29.14</v>
      </c>
      <c r="N138" s="55">
        <f t="shared" si="10"/>
        <v>-9.2999313658201813E-2</v>
      </c>
      <c r="O138" s="54">
        <f t="shared" si="11"/>
        <v>-2.7100000000000009</v>
      </c>
      <c r="P138" s="54">
        <f t="shared" si="12"/>
        <v>5435</v>
      </c>
      <c r="S138" t="s">
        <v>1380</v>
      </c>
      <c r="T138">
        <v>185297</v>
      </c>
      <c r="U138">
        <v>67490</v>
      </c>
      <c r="V138">
        <v>36.42</v>
      </c>
      <c r="W138">
        <v>117807</v>
      </c>
      <c r="X138">
        <v>63.58</v>
      </c>
      <c r="Y138" t="str">
        <f t="shared" si="13"/>
        <v>pr_sector_weight3</v>
      </c>
      <c r="Z138" t="str">
        <f t="shared" si="14"/>
        <v>pr_sector_weight3</v>
      </c>
      <c r="AB138" t="s">
        <v>1386</v>
      </c>
    </row>
    <row r="139" spans="1:28" x14ac:dyDescent="0.3">
      <c r="A139" t="s">
        <v>1178</v>
      </c>
      <c r="B139">
        <v>224852</v>
      </c>
      <c r="C139">
        <v>165418</v>
      </c>
      <c r="D139">
        <v>73.569999999999993</v>
      </c>
      <c r="E139">
        <v>59434</v>
      </c>
      <c r="F139" s="21">
        <v>26.43</v>
      </c>
      <c r="H139" t="str">
        <f>VLOOKUP($A139,$S$4:$X$199,H$3,FALSE)</f>
        <v>pr_sector5</v>
      </c>
      <c r="I139">
        <f>VLOOKUP($A139,$S$4:$X$199,I$3,FALSE)</f>
        <v>185297</v>
      </c>
      <c r="J139">
        <f>VLOOKUP($A139,$S$4:$X$199,J$3,FALSE)</f>
        <v>139425</v>
      </c>
      <c r="K139">
        <f>VLOOKUP($A139,$S$4:$X$199,K$3,FALSE)</f>
        <v>75.239999999999995</v>
      </c>
      <c r="L139">
        <f>VLOOKUP($A139,$S$4:$X$199,L$3,FALSE)</f>
        <v>45872</v>
      </c>
      <c r="M139" s="21">
        <f>VLOOKUP($A139,$S$4:$X$199,M$3,FALSE)</f>
        <v>24.76</v>
      </c>
      <c r="N139" s="55">
        <f t="shared" si="10"/>
        <v>6.7447495961227705E-2</v>
      </c>
      <c r="O139" s="54">
        <f t="shared" si="11"/>
        <v>1.6699999999999982</v>
      </c>
      <c r="P139" s="54">
        <f t="shared" si="12"/>
        <v>13562</v>
      </c>
      <c r="S139" t="s">
        <v>1170</v>
      </c>
      <c r="T139">
        <v>185297</v>
      </c>
      <c r="U139">
        <v>88069</v>
      </c>
      <c r="V139">
        <v>47.53</v>
      </c>
      <c r="W139">
        <v>97228</v>
      </c>
      <c r="X139">
        <v>52.47</v>
      </c>
      <c r="Y139" t="str">
        <f t="shared" si="13"/>
        <v>pr_sector3</v>
      </c>
      <c r="Z139" t="str">
        <f t="shared" si="14"/>
        <v>pr_sector3</v>
      </c>
      <c r="AB139" t="s">
        <v>1200</v>
      </c>
    </row>
    <row r="140" spans="1:28" x14ac:dyDescent="0.3">
      <c r="A140" t="s">
        <v>1383</v>
      </c>
      <c r="B140">
        <v>224852</v>
      </c>
      <c r="C140">
        <v>25287</v>
      </c>
      <c r="D140">
        <v>11.25</v>
      </c>
      <c r="E140">
        <v>199565</v>
      </c>
      <c r="F140" s="21">
        <v>88.75</v>
      </c>
      <c r="H140" t="str">
        <f>VLOOKUP($A140,$S$4:$X$199,H$3,FALSE)</f>
        <v>pr_theme_weight1</v>
      </c>
      <c r="I140">
        <f>VLOOKUP($A140,$S$4:$X$199,I$3,FALSE)</f>
        <v>185297</v>
      </c>
      <c r="J140">
        <f>VLOOKUP($A140,$S$4:$X$199,J$3,FALSE)</f>
        <v>3634</v>
      </c>
      <c r="K140">
        <f>VLOOKUP($A140,$S$4:$X$199,K$3,FALSE)</f>
        <v>1.9610000000000001</v>
      </c>
      <c r="L140">
        <f>VLOOKUP($A140,$S$4:$X$199,L$3,FALSE)</f>
        <v>181663</v>
      </c>
      <c r="M140" s="21">
        <f>VLOOKUP($A140,$S$4:$X$199,M$3,FALSE)</f>
        <v>98.04</v>
      </c>
      <c r="N140" s="55">
        <f t="shared" si="10"/>
        <v>-9.4757241942064516E-2</v>
      </c>
      <c r="O140" s="54">
        <f t="shared" si="11"/>
        <v>-9.2900000000000063</v>
      </c>
      <c r="P140" s="54">
        <f t="shared" si="12"/>
        <v>17902</v>
      </c>
      <c r="S140" t="s">
        <v>1381</v>
      </c>
      <c r="T140">
        <v>185297</v>
      </c>
      <c r="U140">
        <v>101301</v>
      </c>
      <c r="V140">
        <v>54.67</v>
      </c>
      <c r="W140">
        <v>83996</v>
      </c>
      <c r="X140">
        <v>45.33</v>
      </c>
      <c r="Y140" t="str">
        <f t="shared" si="13"/>
        <v>pr_sector_weight4</v>
      </c>
      <c r="Z140" t="str">
        <f t="shared" si="14"/>
        <v>pr_sector_weight4</v>
      </c>
      <c r="AB140" t="s">
        <v>1387</v>
      </c>
    </row>
    <row r="141" spans="1:28" x14ac:dyDescent="0.3">
      <c r="A141" t="s">
        <v>1186</v>
      </c>
      <c r="B141">
        <v>224852</v>
      </c>
      <c r="C141">
        <v>25287</v>
      </c>
      <c r="D141">
        <v>11.25</v>
      </c>
      <c r="E141">
        <v>199565</v>
      </c>
      <c r="F141" s="21">
        <v>88.75</v>
      </c>
      <c r="H141" t="str">
        <f>VLOOKUP($A141,$S$4:$X$199,H$3,FALSE)</f>
        <v>pr_theme1</v>
      </c>
      <c r="I141">
        <f>VLOOKUP($A141,$S$4:$X$199,I$3,FALSE)</f>
        <v>185297</v>
      </c>
      <c r="J141">
        <f>VLOOKUP($A141,$S$4:$X$199,J$3,FALSE)</f>
        <v>3634</v>
      </c>
      <c r="K141">
        <f>VLOOKUP($A141,$S$4:$X$199,K$3,FALSE)</f>
        <v>1.9610000000000001</v>
      </c>
      <c r="L141">
        <f>VLOOKUP($A141,$S$4:$X$199,L$3,FALSE)</f>
        <v>181663</v>
      </c>
      <c r="M141" s="21">
        <f>VLOOKUP($A141,$S$4:$X$199,M$3,FALSE)</f>
        <v>98.04</v>
      </c>
      <c r="N141" s="55">
        <f t="shared" si="10"/>
        <v>-9.4757241942064516E-2</v>
      </c>
      <c r="O141" s="54">
        <f t="shared" si="11"/>
        <v>-9.2900000000000063</v>
      </c>
      <c r="P141" s="54">
        <f t="shared" si="12"/>
        <v>17902</v>
      </c>
      <c r="S141" t="s">
        <v>1174</v>
      </c>
      <c r="T141">
        <v>185297</v>
      </c>
      <c r="U141">
        <v>112980</v>
      </c>
      <c r="V141">
        <v>60.97</v>
      </c>
      <c r="W141">
        <v>72317</v>
      </c>
      <c r="X141">
        <v>39.03</v>
      </c>
      <c r="Y141" t="str">
        <f t="shared" si="13"/>
        <v>pr_sector4</v>
      </c>
      <c r="Z141" t="str">
        <f t="shared" si="14"/>
        <v>pr_sector4</v>
      </c>
      <c r="AB141" t="s">
        <v>1204</v>
      </c>
    </row>
    <row r="142" spans="1:28" x14ac:dyDescent="0.3">
      <c r="A142" t="s">
        <v>1384</v>
      </c>
      <c r="B142">
        <v>224852</v>
      </c>
      <c r="C142">
        <v>49239</v>
      </c>
      <c r="D142">
        <v>21.9</v>
      </c>
      <c r="E142">
        <v>175613</v>
      </c>
      <c r="F142" s="21">
        <v>78.099999999999994</v>
      </c>
      <c r="H142" t="str">
        <f>VLOOKUP($A142,$S$4:$X$199,H$3,FALSE)</f>
        <v>pr_theme_weight2</v>
      </c>
      <c r="I142">
        <f>VLOOKUP($A142,$S$4:$X$199,I$3,FALSE)</f>
        <v>185297</v>
      </c>
      <c r="J142">
        <f>VLOOKUP($A142,$S$4:$X$199,J$3,FALSE)</f>
        <v>25010</v>
      </c>
      <c r="K142">
        <f>VLOOKUP($A142,$S$4:$X$199,K$3,FALSE)</f>
        <v>13.5</v>
      </c>
      <c r="L142">
        <f>VLOOKUP($A142,$S$4:$X$199,L$3,FALSE)</f>
        <v>160287</v>
      </c>
      <c r="M142" s="21">
        <f>VLOOKUP($A142,$S$4:$X$199,M$3,FALSE)</f>
        <v>86.5</v>
      </c>
      <c r="N142" s="55">
        <f t="shared" si="10"/>
        <v>-9.7109826589595438E-2</v>
      </c>
      <c r="O142" s="54">
        <f t="shared" si="11"/>
        <v>-8.4000000000000057</v>
      </c>
      <c r="P142" s="54">
        <f t="shared" si="12"/>
        <v>15326</v>
      </c>
      <c r="S142" t="s">
        <v>1382</v>
      </c>
      <c r="T142">
        <v>185297</v>
      </c>
      <c r="U142">
        <v>131298</v>
      </c>
      <c r="V142">
        <v>70.86</v>
      </c>
      <c r="W142">
        <v>53999</v>
      </c>
      <c r="X142">
        <v>29.14</v>
      </c>
      <c r="Y142" t="str">
        <f t="shared" si="13"/>
        <v>pr_sector_weight5</v>
      </c>
      <c r="Z142" t="str">
        <f t="shared" si="14"/>
        <v>pr_sector_weight5</v>
      </c>
      <c r="AB142" t="s">
        <v>1388</v>
      </c>
    </row>
    <row r="143" spans="1:28" x14ac:dyDescent="0.3">
      <c r="A143" t="s">
        <v>1192</v>
      </c>
      <c r="B143">
        <v>224852</v>
      </c>
      <c r="C143">
        <v>49239</v>
      </c>
      <c r="D143">
        <v>21.9</v>
      </c>
      <c r="E143">
        <v>175613</v>
      </c>
      <c r="F143" s="21">
        <v>78.099999999999994</v>
      </c>
      <c r="H143" t="str">
        <f>VLOOKUP($A143,$S$4:$X$199,H$3,FALSE)</f>
        <v>pr_theme2</v>
      </c>
      <c r="I143">
        <f>VLOOKUP($A143,$S$4:$X$199,I$3,FALSE)</f>
        <v>185297</v>
      </c>
      <c r="J143">
        <f>VLOOKUP($A143,$S$4:$X$199,J$3,FALSE)</f>
        <v>25010</v>
      </c>
      <c r="K143">
        <f>VLOOKUP($A143,$S$4:$X$199,K$3,FALSE)</f>
        <v>13.5</v>
      </c>
      <c r="L143">
        <f>VLOOKUP($A143,$S$4:$X$199,L$3,FALSE)</f>
        <v>160287</v>
      </c>
      <c r="M143" s="21">
        <f>VLOOKUP($A143,$S$4:$X$199,M$3,FALSE)</f>
        <v>86.5</v>
      </c>
      <c r="N143" s="55">
        <f t="shared" si="10"/>
        <v>-9.7109826589595438E-2</v>
      </c>
      <c r="O143" s="54">
        <f t="shared" si="11"/>
        <v>-8.4000000000000057</v>
      </c>
      <c r="P143" s="54">
        <f t="shared" si="12"/>
        <v>15326</v>
      </c>
      <c r="S143" t="s">
        <v>1178</v>
      </c>
      <c r="T143">
        <v>185297</v>
      </c>
      <c r="U143">
        <v>139425</v>
      </c>
      <c r="V143">
        <v>75.239999999999995</v>
      </c>
      <c r="W143">
        <v>45872</v>
      </c>
      <c r="X143">
        <v>24.76</v>
      </c>
      <c r="Y143" t="str">
        <f t="shared" si="13"/>
        <v>pr_sector5</v>
      </c>
      <c r="Z143" t="str">
        <f t="shared" si="14"/>
        <v>pr_sector5</v>
      </c>
      <c r="AB143" t="s">
        <v>1208</v>
      </c>
    </row>
    <row r="144" spans="1:28" x14ac:dyDescent="0.3">
      <c r="A144" t="s">
        <v>1385</v>
      </c>
      <c r="B144">
        <v>224852</v>
      </c>
      <c r="C144">
        <v>80551</v>
      </c>
      <c r="D144">
        <v>35.82</v>
      </c>
      <c r="E144">
        <v>144301</v>
      </c>
      <c r="F144" s="21">
        <v>64.180000000000007</v>
      </c>
      <c r="H144" t="str">
        <f>VLOOKUP($A144,$S$4:$X$199,H$3,FALSE)</f>
        <v>pr_theme_weight3</v>
      </c>
      <c r="I144">
        <f>VLOOKUP($A144,$S$4:$X$199,I$3,FALSE)</f>
        <v>185297</v>
      </c>
      <c r="J144">
        <f>VLOOKUP($A144,$S$4:$X$199,J$3,FALSE)</f>
        <v>52130</v>
      </c>
      <c r="K144">
        <f>VLOOKUP($A144,$S$4:$X$199,K$3,FALSE)</f>
        <v>28.13</v>
      </c>
      <c r="L144">
        <f>VLOOKUP($A144,$S$4:$X$199,L$3,FALSE)</f>
        <v>133167</v>
      </c>
      <c r="M144" s="21">
        <f>VLOOKUP($A144,$S$4:$X$199,M$3,FALSE)</f>
        <v>71.87</v>
      </c>
      <c r="N144" s="55">
        <f t="shared" si="10"/>
        <v>-0.10699874773897311</v>
      </c>
      <c r="O144" s="54">
        <f t="shared" si="11"/>
        <v>-7.6899999999999977</v>
      </c>
      <c r="P144" s="54">
        <f t="shared" si="12"/>
        <v>11134</v>
      </c>
      <c r="S144" s="10" t="s">
        <v>1395</v>
      </c>
      <c r="T144" s="10">
        <v>185297</v>
      </c>
      <c r="U144" s="10">
        <v>185297</v>
      </c>
      <c r="V144" s="10">
        <v>100</v>
      </c>
      <c r="W144" s="10">
        <v>0</v>
      </c>
      <c r="X144" s="10">
        <v>0</v>
      </c>
      <c r="Y144" s="10" t="e">
        <f t="shared" si="13"/>
        <v>#N/A</v>
      </c>
      <c r="Z144" t="str">
        <f t="shared" si="14"/>
        <v>pr_sector_weight6</v>
      </c>
      <c r="AB144" t="s">
        <v>1389</v>
      </c>
    </row>
    <row r="145" spans="1:28" x14ac:dyDescent="0.3">
      <c r="A145" t="s">
        <v>1196</v>
      </c>
      <c r="B145">
        <v>224852</v>
      </c>
      <c r="C145">
        <v>80551</v>
      </c>
      <c r="D145">
        <v>35.82</v>
      </c>
      <c r="E145">
        <v>144301</v>
      </c>
      <c r="F145" s="21">
        <v>64.180000000000007</v>
      </c>
      <c r="H145" t="str">
        <f>VLOOKUP($A145,$S$4:$X$199,H$3,FALSE)</f>
        <v>pr_theme3</v>
      </c>
      <c r="I145">
        <f>VLOOKUP($A145,$S$4:$X$199,I$3,FALSE)</f>
        <v>185297</v>
      </c>
      <c r="J145">
        <f>VLOOKUP($A145,$S$4:$X$199,J$3,FALSE)</f>
        <v>52130</v>
      </c>
      <c r="K145">
        <f>VLOOKUP($A145,$S$4:$X$199,K$3,FALSE)</f>
        <v>28.13</v>
      </c>
      <c r="L145">
        <f>VLOOKUP($A145,$S$4:$X$199,L$3,FALSE)</f>
        <v>133167</v>
      </c>
      <c r="M145" s="21">
        <f>VLOOKUP($A145,$S$4:$X$199,M$3,FALSE)</f>
        <v>71.87</v>
      </c>
      <c r="N145" s="55">
        <f t="shared" si="10"/>
        <v>-0.10699874773897311</v>
      </c>
      <c r="O145" s="54">
        <f t="shared" si="11"/>
        <v>-7.6899999999999977</v>
      </c>
      <c r="P145" s="54">
        <f t="shared" si="12"/>
        <v>11134</v>
      </c>
      <c r="S145" s="10" t="s">
        <v>1182</v>
      </c>
      <c r="T145" s="10">
        <v>185297</v>
      </c>
      <c r="U145" s="10">
        <v>185297</v>
      </c>
      <c r="V145" s="10">
        <v>100</v>
      </c>
      <c r="W145" s="10">
        <v>0</v>
      </c>
      <c r="X145" s="10">
        <v>0</v>
      </c>
      <c r="Y145" s="10" t="e">
        <f t="shared" si="13"/>
        <v>#N/A</v>
      </c>
      <c r="Z145" t="str">
        <f t="shared" si="14"/>
        <v>pr_sector6</v>
      </c>
      <c r="AB145" t="s">
        <v>1211</v>
      </c>
    </row>
    <row r="146" spans="1:28" x14ac:dyDescent="0.3">
      <c r="A146" t="s">
        <v>1386</v>
      </c>
      <c r="B146">
        <v>224852</v>
      </c>
      <c r="C146">
        <v>116231</v>
      </c>
      <c r="D146">
        <v>51.69</v>
      </c>
      <c r="E146">
        <v>108621</v>
      </c>
      <c r="F146" s="21">
        <v>48.31</v>
      </c>
      <c r="H146" t="str">
        <f>VLOOKUP($A146,$S$4:$X$199,H$3,FALSE)</f>
        <v>pr_theme_weight4</v>
      </c>
      <c r="I146">
        <f>VLOOKUP($A146,$S$4:$X$199,I$3,FALSE)</f>
        <v>185297</v>
      </c>
      <c r="J146">
        <f>VLOOKUP($A146,$S$4:$X$199,J$3,FALSE)</f>
        <v>82408</v>
      </c>
      <c r="K146">
        <f>VLOOKUP($A146,$S$4:$X$199,K$3,FALSE)</f>
        <v>44.47</v>
      </c>
      <c r="L146">
        <f>VLOOKUP($A146,$S$4:$X$199,L$3,FALSE)</f>
        <v>102889</v>
      </c>
      <c r="M146" s="21">
        <f>VLOOKUP($A146,$S$4:$X$199,M$3,FALSE)</f>
        <v>55.53</v>
      </c>
      <c r="N146" s="55">
        <f t="shared" si="10"/>
        <v>-0.13001980911219158</v>
      </c>
      <c r="O146" s="54">
        <f t="shared" si="11"/>
        <v>-7.2199999999999989</v>
      </c>
      <c r="P146" s="54">
        <f t="shared" si="12"/>
        <v>5732</v>
      </c>
      <c r="S146" t="s">
        <v>1383</v>
      </c>
      <c r="T146">
        <v>185297</v>
      </c>
      <c r="U146">
        <v>3634</v>
      </c>
      <c r="V146">
        <v>1.9610000000000001</v>
      </c>
      <c r="W146">
        <v>181663</v>
      </c>
      <c r="X146">
        <v>98.04</v>
      </c>
      <c r="Y146" t="str">
        <f t="shared" si="13"/>
        <v>pr_theme_weight1</v>
      </c>
      <c r="Z146" t="str">
        <f t="shared" si="14"/>
        <v>pr_theme_weight1</v>
      </c>
      <c r="AB146" t="s">
        <v>1213</v>
      </c>
    </row>
    <row r="147" spans="1:28" x14ac:dyDescent="0.3">
      <c r="A147" t="s">
        <v>1200</v>
      </c>
      <c r="B147">
        <v>224852</v>
      </c>
      <c r="C147">
        <v>116231</v>
      </c>
      <c r="D147">
        <v>51.69</v>
      </c>
      <c r="E147">
        <v>108621</v>
      </c>
      <c r="F147" s="21">
        <v>48.31</v>
      </c>
      <c r="H147" t="str">
        <f>VLOOKUP($A147,$S$4:$X$199,H$3,FALSE)</f>
        <v>pr_theme4</v>
      </c>
      <c r="I147">
        <f>VLOOKUP($A147,$S$4:$X$199,I$3,FALSE)</f>
        <v>185297</v>
      </c>
      <c r="J147">
        <f>VLOOKUP($A147,$S$4:$X$199,J$3,FALSE)</f>
        <v>82408</v>
      </c>
      <c r="K147">
        <f>VLOOKUP($A147,$S$4:$X$199,K$3,FALSE)</f>
        <v>44.47</v>
      </c>
      <c r="L147">
        <f>VLOOKUP($A147,$S$4:$X$199,L$3,FALSE)</f>
        <v>102889</v>
      </c>
      <c r="M147" s="21">
        <f>VLOOKUP($A147,$S$4:$X$199,M$3,FALSE)</f>
        <v>55.53</v>
      </c>
      <c r="N147" s="55">
        <f t="shared" si="10"/>
        <v>-0.13001980911219158</v>
      </c>
      <c r="O147" s="54">
        <f t="shared" si="11"/>
        <v>-7.2199999999999989</v>
      </c>
      <c r="P147" s="54">
        <f t="shared" si="12"/>
        <v>5732</v>
      </c>
      <c r="S147" t="s">
        <v>1186</v>
      </c>
      <c r="T147">
        <v>185297</v>
      </c>
      <c r="U147">
        <v>3634</v>
      </c>
      <c r="V147">
        <v>1.9610000000000001</v>
      </c>
      <c r="W147">
        <v>181663</v>
      </c>
      <c r="X147">
        <v>98.04</v>
      </c>
      <c r="Y147" t="str">
        <f t="shared" si="13"/>
        <v>pr_theme1</v>
      </c>
      <c r="Z147" t="str">
        <f t="shared" si="14"/>
        <v>pr_theme1</v>
      </c>
      <c r="AB147" t="s">
        <v>1215</v>
      </c>
    </row>
    <row r="148" spans="1:28" x14ac:dyDescent="0.3">
      <c r="A148" t="s">
        <v>1387</v>
      </c>
      <c r="B148">
        <v>224852</v>
      </c>
      <c r="C148">
        <v>157268</v>
      </c>
      <c r="D148">
        <v>69.94</v>
      </c>
      <c r="E148">
        <v>67584</v>
      </c>
      <c r="F148" s="21">
        <v>30.06</v>
      </c>
      <c r="H148" t="str">
        <f>VLOOKUP($A148,$S$4:$X$199,H$3,FALSE)</f>
        <v>pr_theme_weight5</v>
      </c>
      <c r="I148">
        <f>VLOOKUP($A148,$S$4:$X$199,I$3,FALSE)</f>
        <v>185297</v>
      </c>
      <c r="J148">
        <f>VLOOKUP($A148,$S$4:$X$199,J$3,FALSE)</f>
        <v>120340</v>
      </c>
      <c r="K148">
        <f>VLOOKUP($A148,$S$4:$X$199,K$3,FALSE)</f>
        <v>64.94</v>
      </c>
      <c r="L148">
        <f>VLOOKUP($A148,$S$4:$X$199,L$3,FALSE)</f>
        <v>64957</v>
      </c>
      <c r="M148" s="21">
        <f>VLOOKUP($A148,$S$4:$X$199,M$3,FALSE)</f>
        <v>35.06</v>
      </c>
      <c r="N148" s="55">
        <f t="shared" si="10"/>
        <v>-0.14261266400456371</v>
      </c>
      <c r="O148" s="54">
        <f t="shared" si="11"/>
        <v>-5.0000000000000036</v>
      </c>
      <c r="P148" s="54">
        <f t="shared" si="12"/>
        <v>2627</v>
      </c>
      <c r="S148" t="s">
        <v>1384</v>
      </c>
      <c r="T148">
        <v>185297</v>
      </c>
      <c r="U148">
        <v>25010</v>
      </c>
      <c r="V148">
        <v>13.5</v>
      </c>
      <c r="W148">
        <v>160287</v>
      </c>
      <c r="X148">
        <v>86.5</v>
      </c>
      <c r="Y148" t="str">
        <f t="shared" si="13"/>
        <v>pr_theme_weight2</v>
      </c>
      <c r="Z148" t="str">
        <f t="shared" si="14"/>
        <v>pr_theme_weight2</v>
      </c>
      <c r="AB148" t="s">
        <v>1217</v>
      </c>
    </row>
    <row r="149" spans="1:28" x14ac:dyDescent="0.3">
      <c r="A149" t="s">
        <v>1204</v>
      </c>
      <c r="B149">
        <v>224852</v>
      </c>
      <c r="C149">
        <v>157268</v>
      </c>
      <c r="D149">
        <v>69.94</v>
      </c>
      <c r="E149">
        <v>67584</v>
      </c>
      <c r="F149" s="21">
        <v>30.06</v>
      </c>
      <c r="H149" t="str">
        <f>VLOOKUP($A149,$S$4:$X$199,H$3,FALSE)</f>
        <v>pr_theme5</v>
      </c>
      <c r="I149">
        <f>VLOOKUP($A149,$S$4:$X$199,I$3,FALSE)</f>
        <v>185297</v>
      </c>
      <c r="J149">
        <f>VLOOKUP($A149,$S$4:$X$199,J$3,FALSE)</f>
        <v>120340</v>
      </c>
      <c r="K149">
        <f>VLOOKUP($A149,$S$4:$X$199,K$3,FALSE)</f>
        <v>64.94</v>
      </c>
      <c r="L149">
        <f>VLOOKUP($A149,$S$4:$X$199,L$3,FALSE)</f>
        <v>64957</v>
      </c>
      <c r="M149" s="21">
        <f>VLOOKUP($A149,$S$4:$X$199,M$3,FALSE)</f>
        <v>35.06</v>
      </c>
      <c r="N149" s="55">
        <f t="shared" si="10"/>
        <v>-0.14261266400456371</v>
      </c>
      <c r="O149" s="54">
        <f t="shared" si="11"/>
        <v>-5.0000000000000036</v>
      </c>
      <c r="P149" s="54">
        <f t="shared" si="12"/>
        <v>2627</v>
      </c>
      <c r="S149" t="s">
        <v>1192</v>
      </c>
      <c r="T149">
        <v>185297</v>
      </c>
      <c r="U149">
        <v>25010</v>
      </c>
      <c r="V149">
        <v>13.5</v>
      </c>
      <c r="W149">
        <v>160287</v>
      </c>
      <c r="X149">
        <v>86.5</v>
      </c>
      <c r="Y149" t="str">
        <f t="shared" si="13"/>
        <v>pr_theme2</v>
      </c>
      <c r="Z149" t="str">
        <f t="shared" si="14"/>
        <v>pr_theme2</v>
      </c>
      <c r="AB149" t="s">
        <v>1219</v>
      </c>
    </row>
    <row r="150" spans="1:28" x14ac:dyDescent="0.3">
      <c r="A150" t="s">
        <v>1389</v>
      </c>
      <c r="B150">
        <v>224852</v>
      </c>
      <c r="C150">
        <v>22752</v>
      </c>
      <c r="D150">
        <v>10.119999999999999</v>
      </c>
      <c r="E150">
        <v>202100</v>
      </c>
      <c r="F150" s="21">
        <v>89.88</v>
      </c>
      <c r="H150" t="str">
        <f>VLOOKUP($A150,$S$4:$X$199,H$3,FALSE)</f>
        <v>pr_admin_capacity</v>
      </c>
      <c r="I150">
        <f>VLOOKUP($A150,$S$4:$X$199,I$3,FALSE)</f>
        <v>185297</v>
      </c>
      <c r="J150">
        <f>VLOOKUP($A150,$S$4:$X$199,J$3,FALSE)</f>
        <v>3627</v>
      </c>
      <c r="K150">
        <f>VLOOKUP($A150,$S$4:$X$199,K$3,FALSE)</f>
        <v>1.9570000000000001</v>
      </c>
      <c r="L150">
        <f>VLOOKUP($A150,$S$4:$X$199,L$3,FALSE)</f>
        <v>181670</v>
      </c>
      <c r="M150" s="21">
        <f>VLOOKUP($A150,$S$4:$X$199,M$3,FALSE)</f>
        <v>98.04</v>
      </c>
      <c r="N150" s="55">
        <f t="shared" si="10"/>
        <v>-8.3231334149326916E-2</v>
      </c>
      <c r="O150" s="54">
        <f t="shared" si="11"/>
        <v>-8.1600000000000108</v>
      </c>
      <c r="P150" s="54">
        <f t="shared" si="12"/>
        <v>20430</v>
      </c>
      <c r="S150" t="s">
        <v>1385</v>
      </c>
      <c r="T150">
        <v>185297</v>
      </c>
      <c r="U150">
        <v>52130</v>
      </c>
      <c r="V150">
        <v>28.13</v>
      </c>
      <c r="W150">
        <v>133167</v>
      </c>
      <c r="X150">
        <v>71.87</v>
      </c>
      <c r="Y150" t="str">
        <f t="shared" si="13"/>
        <v>pr_theme_weight3</v>
      </c>
      <c r="Z150" t="str">
        <f t="shared" si="14"/>
        <v>pr_theme_weight3</v>
      </c>
      <c r="AB150" t="s">
        <v>1221</v>
      </c>
    </row>
    <row r="151" spans="1:28" x14ac:dyDescent="0.3">
      <c r="A151" t="s">
        <v>1211</v>
      </c>
      <c r="B151">
        <v>224852</v>
      </c>
      <c r="C151">
        <v>2</v>
      </c>
      <c r="D151" s="16">
        <v>8.8999999999999995E-4</v>
      </c>
      <c r="E151">
        <v>224850</v>
      </c>
      <c r="F151" s="21">
        <v>100</v>
      </c>
      <c r="H151" t="str">
        <f>VLOOKUP($A151,$S$4:$X$199,H$3,FALSE)</f>
        <v>pr_no_ca</v>
      </c>
      <c r="I151">
        <f>VLOOKUP($A151,$S$4:$X$199,I$3,FALSE)</f>
        <v>185297</v>
      </c>
      <c r="J151">
        <f>VLOOKUP($A151,$S$4:$X$199,J$3,FALSE)</f>
        <v>14</v>
      </c>
      <c r="K151">
        <f>VLOOKUP($A151,$S$4:$X$199,K$3,FALSE)</f>
        <v>7.6E-3</v>
      </c>
      <c r="L151">
        <f>VLOOKUP($A151,$S$4:$X$199,L$3,FALSE)</f>
        <v>185283</v>
      </c>
      <c r="M151" s="21">
        <f>VLOOKUP($A151,$S$4:$X$199,M$3,FALSE)</f>
        <v>99.99</v>
      </c>
      <c r="N151" s="55">
        <f t="shared" si="10"/>
        <v>1.0001000100015117E-4</v>
      </c>
      <c r="O151" s="54">
        <f t="shared" si="11"/>
        <v>1.0000000000005116E-2</v>
      </c>
      <c r="P151" s="54">
        <f t="shared" si="12"/>
        <v>39567</v>
      </c>
      <c r="S151" t="s">
        <v>1196</v>
      </c>
      <c r="T151">
        <v>185297</v>
      </c>
      <c r="U151">
        <v>52130</v>
      </c>
      <c r="V151">
        <v>28.13</v>
      </c>
      <c r="W151">
        <v>133167</v>
      </c>
      <c r="X151">
        <v>71.87</v>
      </c>
      <c r="Y151" t="str">
        <f t="shared" si="13"/>
        <v>pr_theme3</v>
      </c>
      <c r="Z151" t="str">
        <f t="shared" si="14"/>
        <v>pr_theme3</v>
      </c>
      <c r="AB151" t="s">
        <v>237</v>
      </c>
    </row>
    <row r="152" spans="1:28" x14ac:dyDescent="0.3">
      <c r="A152" t="s">
        <v>1213</v>
      </c>
      <c r="B152">
        <v>224852</v>
      </c>
      <c r="C152">
        <v>2</v>
      </c>
      <c r="D152" s="16">
        <v>8.8999999999999995E-4</v>
      </c>
      <c r="E152">
        <v>224850</v>
      </c>
      <c r="F152" s="21">
        <v>100</v>
      </c>
      <c r="H152" t="str">
        <f>VLOOKUP($A152,$S$4:$X$199,H$3,FALSE)</f>
        <v>pr_no_cft</v>
      </c>
      <c r="I152">
        <f>VLOOKUP($A152,$S$4:$X$199,I$3,FALSE)</f>
        <v>185297</v>
      </c>
      <c r="J152">
        <f>VLOOKUP($A152,$S$4:$X$199,J$3,FALSE)</f>
        <v>14</v>
      </c>
      <c r="K152">
        <f>VLOOKUP($A152,$S$4:$X$199,K$3,FALSE)</f>
        <v>7.6E-3</v>
      </c>
      <c r="L152">
        <f>VLOOKUP($A152,$S$4:$X$199,L$3,FALSE)</f>
        <v>185283</v>
      </c>
      <c r="M152" s="21">
        <f>VLOOKUP($A152,$S$4:$X$199,M$3,FALSE)</f>
        <v>99.99</v>
      </c>
      <c r="N152" s="55">
        <f t="shared" si="10"/>
        <v>1.0001000100015117E-4</v>
      </c>
      <c r="O152" s="54">
        <f t="shared" si="11"/>
        <v>1.0000000000005116E-2</v>
      </c>
      <c r="P152" s="54">
        <f t="shared" si="12"/>
        <v>39567</v>
      </c>
      <c r="S152" t="s">
        <v>1386</v>
      </c>
      <c r="T152">
        <v>185297</v>
      </c>
      <c r="U152">
        <v>82408</v>
      </c>
      <c r="V152">
        <v>44.47</v>
      </c>
      <c r="W152">
        <v>102889</v>
      </c>
      <c r="X152">
        <v>55.53</v>
      </c>
      <c r="Y152" t="str">
        <f t="shared" si="13"/>
        <v>pr_theme_weight4</v>
      </c>
      <c r="Z152" t="str">
        <f t="shared" si="14"/>
        <v>pr_theme_weight4</v>
      </c>
      <c r="AB152" t="s">
        <v>1390</v>
      </c>
    </row>
    <row r="153" spans="1:28" x14ac:dyDescent="0.3">
      <c r="A153" t="s">
        <v>1215</v>
      </c>
      <c r="B153">
        <v>224852</v>
      </c>
      <c r="C153">
        <v>2</v>
      </c>
      <c r="D153" s="16">
        <v>8.8999999999999995E-4</v>
      </c>
      <c r="E153">
        <v>224850</v>
      </c>
      <c r="F153" s="21">
        <v>100</v>
      </c>
      <c r="H153" t="str">
        <f>VLOOKUP($A153,$S$4:$X$199,H$3,FALSE)</f>
        <v>pr_no_m</v>
      </c>
      <c r="I153">
        <f>VLOOKUP($A153,$S$4:$X$199,I$3,FALSE)</f>
        <v>185297</v>
      </c>
      <c r="J153">
        <f>VLOOKUP($A153,$S$4:$X$199,J$3,FALSE)</f>
        <v>14</v>
      </c>
      <c r="K153">
        <f>VLOOKUP($A153,$S$4:$X$199,K$3,FALSE)</f>
        <v>7.6E-3</v>
      </c>
      <c r="L153">
        <f>VLOOKUP($A153,$S$4:$X$199,L$3,FALSE)</f>
        <v>185283</v>
      </c>
      <c r="M153" s="21">
        <f>VLOOKUP($A153,$S$4:$X$199,M$3,FALSE)</f>
        <v>99.99</v>
      </c>
      <c r="N153" s="55">
        <f t="shared" si="10"/>
        <v>1.0001000100015117E-4</v>
      </c>
      <c r="O153" s="54">
        <f t="shared" si="11"/>
        <v>1.0000000000005116E-2</v>
      </c>
      <c r="P153" s="54">
        <f t="shared" si="12"/>
        <v>39567</v>
      </c>
      <c r="S153" t="s">
        <v>1200</v>
      </c>
      <c r="T153">
        <v>185297</v>
      </c>
      <c r="U153">
        <v>82408</v>
      </c>
      <c r="V153">
        <v>44.47</v>
      </c>
      <c r="W153">
        <v>102889</v>
      </c>
      <c r="X153">
        <v>55.53</v>
      </c>
      <c r="Y153" t="str">
        <f t="shared" si="13"/>
        <v>pr_theme4</v>
      </c>
      <c r="Z153" t="str">
        <f t="shared" si="14"/>
        <v>pr_theme4</v>
      </c>
      <c r="AB153" t="s">
        <v>1391</v>
      </c>
    </row>
    <row r="154" spans="1:28" x14ac:dyDescent="0.3">
      <c r="A154" t="s">
        <v>1217</v>
      </c>
      <c r="B154">
        <v>224852</v>
      </c>
      <c r="C154">
        <v>2</v>
      </c>
      <c r="D154" s="16">
        <v>8.8999999999999995E-4</v>
      </c>
      <c r="E154">
        <v>224850</v>
      </c>
      <c r="F154" s="21">
        <v>100</v>
      </c>
      <c r="H154" t="str">
        <f>VLOOKUP($A154,$S$4:$X$199,H$3,FALSE)</f>
        <v>pr_obs</v>
      </c>
      <c r="I154">
        <f>VLOOKUP($A154,$S$4:$X$199,I$3,FALSE)</f>
        <v>185297</v>
      </c>
      <c r="J154">
        <f>VLOOKUP($A154,$S$4:$X$199,J$3,FALSE)</f>
        <v>14</v>
      </c>
      <c r="K154">
        <f>VLOOKUP($A154,$S$4:$X$199,K$3,FALSE)</f>
        <v>7.6E-3</v>
      </c>
      <c r="L154">
        <f>VLOOKUP($A154,$S$4:$X$199,L$3,FALSE)</f>
        <v>185283</v>
      </c>
      <c r="M154" s="21">
        <f>VLOOKUP($A154,$S$4:$X$199,M$3,FALSE)</f>
        <v>99.99</v>
      </c>
      <c r="N154" s="55">
        <f t="shared" si="10"/>
        <v>1.0001000100015117E-4</v>
      </c>
      <c r="O154" s="54">
        <f t="shared" si="11"/>
        <v>1.0000000000005116E-2</v>
      </c>
      <c r="P154" s="54">
        <f t="shared" si="12"/>
        <v>39567</v>
      </c>
      <c r="S154" t="s">
        <v>1387</v>
      </c>
      <c r="T154">
        <v>185297</v>
      </c>
      <c r="U154">
        <v>120340</v>
      </c>
      <c r="V154">
        <v>64.94</v>
      </c>
      <c r="W154">
        <v>64957</v>
      </c>
      <c r="X154">
        <v>35.06</v>
      </c>
      <c r="Y154" t="str">
        <f t="shared" si="13"/>
        <v>pr_theme_weight5</v>
      </c>
      <c r="Z154" t="str">
        <f t="shared" si="14"/>
        <v>pr_theme_weight5</v>
      </c>
      <c r="AB154" t="s">
        <v>1392</v>
      </c>
    </row>
    <row r="155" spans="1:28" x14ac:dyDescent="0.3">
      <c r="A155" t="s">
        <v>1219</v>
      </c>
      <c r="B155">
        <v>224852</v>
      </c>
      <c r="C155">
        <v>2</v>
      </c>
      <c r="D155" s="16">
        <v>8.8999999999999995E-4</v>
      </c>
      <c r="E155">
        <v>224850</v>
      </c>
      <c r="F155" s="21">
        <v>100</v>
      </c>
      <c r="H155" t="str">
        <f>VLOOKUP($A155,$S$4:$X$199,H$3,FALSE)</f>
        <v>pr_amount</v>
      </c>
      <c r="I155">
        <f>VLOOKUP($A155,$S$4:$X$199,I$3,FALSE)</f>
        <v>185297</v>
      </c>
      <c r="J155">
        <f>VLOOKUP($A155,$S$4:$X$199,J$3,FALSE)</f>
        <v>14</v>
      </c>
      <c r="K155">
        <f>VLOOKUP($A155,$S$4:$X$199,K$3,FALSE)</f>
        <v>7.6E-3</v>
      </c>
      <c r="L155">
        <f>VLOOKUP($A155,$S$4:$X$199,L$3,FALSE)</f>
        <v>185283</v>
      </c>
      <c r="M155" s="21">
        <f>VLOOKUP($A155,$S$4:$X$199,M$3,FALSE)</f>
        <v>99.99</v>
      </c>
      <c r="N155" s="55">
        <f t="shared" si="10"/>
        <v>1.0001000100015117E-4</v>
      </c>
      <c r="O155" s="54">
        <f t="shared" si="11"/>
        <v>1.0000000000005116E-2</v>
      </c>
      <c r="P155" s="54">
        <f t="shared" si="12"/>
        <v>39567</v>
      </c>
      <c r="S155" t="s">
        <v>1204</v>
      </c>
      <c r="T155">
        <v>185297</v>
      </c>
      <c r="U155">
        <v>120340</v>
      </c>
      <c r="V155">
        <v>64.94</v>
      </c>
      <c r="W155">
        <v>64957</v>
      </c>
      <c r="X155">
        <v>35.06</v>
      </c>
      <c r="Y155" t="str">
        <f t="shared" si="13"/>
        <v>pr_theme5</v>
      </c>
      <c r="Z155" t="str">
        <f t="shared" si="14"/>
        <v>pr_theme5</v>
      </c>
      <c r="AB155" t="s">
        <v>1393</v>
      </c>
    </row>
    <row r="156" spans="1:28" x14ac:dyDescent="0.3">
      <c r="A156" t="s">
        <v>1221</v>
      </c>
      <c r="B156">
        <v>224852</v>
      </c>
      <c r="C156">
        <v>2</v>
      </c>
      <c r="D156" s="16">
        <v>8.8999999999999995E-4</v>
      </c>
      <c r="E156">
        <v>224850</v>
      </c>
      <c r="F156" s="21">
        <v>100</v>
      </c>
      <c r="H156" t="str">
        <f>VLOOKUP($A156,$S$4:$X$199,H$3,FALSE)</f>
        <v>pr_merge</v>
      </c>
      <c r="I156">
        <f>VLOOKUP($A156,$S$4:$X$199,I$3,FALSE)</f>
        <v>185297</v>
      </c>
      <c r="J156">
        <f>VLOOKUP($A156,$S$4:$X$199,J$3,FALSE)</f>
        <v>14</v>
      </c>
      <c r="K156">
        <f>VLOOKUP($A156,$S$4:$X$199,K$3,FALSE)</f>
        <v>7.6E-3</v>
      </c>
      <c r="L156">
        <f>VLOOKUP($A156,$S$4:$X$199,L$3,FALSE)</f>
        <v>185283</v>
      </c>
      <c r="M156" s="21">
        <f>VLOOKUP($A156,$S$4:$X$199,M$3,FALSE)</f>
        <v>99.99</v>
      </c>
      <c r="N156" s="55">
        <f t="shared" si="10"/>
        <v>1.0001000100015117E-4</v>
      </c>
      <c r="O156" s="54">
        <f t="shared" si="11"/>
        <v>1.0000000000005116E-2</v>
      </c>
      <c r="P156" s="54">
        <f t="shared" si="12"/>
        <v>39567</v>
      </c>
      <c r="S156" s="10" t="s">
        <v>1388</v>
      </c>
      <c r="T156" s="10">
        <v>185297</v>
      </c>
      <c r="U156" s="10">
        <v>185297</v>
      </c>
      <c r="V156" s="10">
        <v>100</v>
      </c>
      <c r="W156" s="10">
        <v>0</v>
      </c>
      <c r="X156" s="10">
        <v>0</v>
      </c>
      <c r="Y156" s="10" t="e">
        <f t="shared" si="13"/>
        <v>#N/A</v>
      </c>
      <c r="Z156" t="str">
        <f t="shared" si="14"/>
        <v>pr_theme_weight6</v>
      </c>
      <c r="AB156" t="s">
        <v>223</v>
      </c>
    </row>
    <row r="157" spans="1:28" x14ac:dyDescent="0.3">
      <c r="A157" t="s">
        <v>237</v>
      </c>
      <c r="B157">
        <v>224852</v>
      </c>
      <c r="C157">
        <v>48651</v>
      </c>
      <c r="D157">
        <v>21.64</v>
      </c>
      <c r="E157">
        <v>176201</v>
      </c>
      <c r="F157" s="21">
        <v>78.36</v>
      </c>
      <c r="H157" t="str">
        <f>VLOOKUP($A157,$S$4:$X$199,H$3,FALSE)</f>
        <v>pr_disbursed_original</v>
      </c>
      <c r="I157">
        <f>VLOOKUP($A157,$S$4:$X$199,I$3,FALSE)</f>
        <v>185297</v>
      </c>
      <c r="J157">
        <f>VLOOKUP($A157,$S$4:$X$199,J$3,FALSE)</f>
        <v>25685</v>
      </c>
      <c r="K157">
        <f>VLOOKUP($A157,$S$4:$X$199,K$3,FALSE)</f>
        <v>13.86</v>
      </c>
      <c r="L157">
        <f>VLOOKUP($A157,$S$4:$X$199,L$3,FALSE)</f>
        <v>159612</v>
      </c>
      <c r="M157" s="21">
        <f>VLOOKUP($A157,$S$4:$X$199,M$3,FALSE)</f>
        <v>86.14</v>
      </c>
      <c r="N157" s="55">
        <f t="shared" si="10"/>
        <v>-9.0318086835384268E-2</v>
      </c>
      <c r="O157" s="54">
        <f t="shared" si="11"/>
        <v>-7.7800000000000011</v>
      </c>
      <c r="P157" s="54">
        <f t="shared" si="12"/>
        <v>16589</v>
      </c>
      <c r="S157" s="10" t="s">
        <v>1208</v>
      </c>
      <c r="T157" s="10">
        <v>185297</v>
      </c>
      <c r="U157" s="10">
        <v>185297</v>
      </c>
      <c r="V157" s="10">
        <v>100</v>
      </c>
      <c r="W157" s="10">
        <v>0</v>
      </c>
      <c r="X157" s="10">
        <v>0</v>
      </c>
      <c r="Y157" s="10" t="e">
        <f t="shared" si="13"/>
        <v>#N/A</v>
      </c>
      <c r="Z157" t="str">
        <f t="shared" si="14"/>
        <v>pr_theme6</v>
      </c>
      <c r="AB157" t="s">
        <v>55</v>
      </c>
    </row>
    <row r="158" spans="1:28" x14ac:dyDescent="0.3">
      <c r="A158" t="s">
        <v>1390</v>
      </c>
      <c r="B158">
        <v>224852</v>
      </c>
      <c r="C158">
        <v>48651</v>
      </c>
      <c r="D158">
        <v>21.64</v>
      </c>
      <c r="E158">
        <v>176201</v>
      </c>
      <c r="F158" s="21">
        <v>78.36</v>
      </c>
      <c r="H158" t="str">
        <f>VLOOKUP($A158,$S$4:$X$199,H$3,FALSE)</f>
        <v>pr_principal_original</v>
      </c>
      <c r="I158">
        <f>VLOOKUP($A158,$S$4:$X$199,I$3,FALSE)</f>
        <v>185297</v>
      </c>
      <c r="J158">
        <f>VLOOKUP($A158,$S$4:$X$199,J$3,FALSE)</f>
        <v>25685</v>
      </c>
      <c r="K158">
        <f>VLOOKUP($A158,$S$4:$X$199,K$3,FALSE)</f>
        <v>13.86</v>
      </c>
      <c r="L158">
        <f>VLOOKUP($A158,$S$4:$X$199,L$3,FALSE)</f>
        <v>159612</v>
      </c>
      <c r="M158" s="21">
        <f>VLOOKUP($A158,$S$4:$X$199,M$3,FALSE)</f>
        <v>86.14</v>
      </c>
      <c r="N158" s="55">
        <f t="shared" si="10"/>
        <v>-9.0318086835384268E-2</v>
      </c>
      <c r="O158" s="54">
        <f t="shared" si="11"/>
        <v>-7.7800000000000011</v>
      </c>
      <c r="P158" s="54">
        <f t="shared" si="12"/>
        <v>16589</v>
      </c>
      <c r="S158" t="s">
        <v>1389</v>
      </c>
      <c r="T158">
        <v>185297</v>
      </c>
      <c r="U158">
        <v>3627</v>
      </c>
      <c r="V158">
        <v>1.9570000000000001</v>
      </c>
      <c r="W158">
        <v>181670</v>
      </c>
      <c r="X158">
        <v>98.04</v>
      </c>
      <c r="Y158" t="str">
        <f t="shared" si="13"/>
        <v>pr_admin_capacity</v>
      </c>
      <c r="Z158" t="str">
        <f t="shared" si="14"/>
        <v>pr_admin_capacity</v>
      </c>
      <c r="AB158" t="s">
        <v>240</v>
      </c>
    </row>
    <row r="159" spans="1:28" x14ac:dyDescent="0.3">
      <c r="A159" t="s">
        <v>1391</v>
      </c>
      <c r="B159">
        <v>224852</v>
      </c>
      <c r="C159">
        <v>109131</v>
      </c>
      <c r="D159">
        <v>48.53</v>
      </c>
      <c r="E159">
        <v>115721</v>
      </c>
      <c r="F159" s="21">
        <v>51.47</v>
      </c>
      <c r="H159" t="str">
        <f>VLOOKUP($A159,$S$4:$X$199,H$3,FALSE)</f>
        <v>pr_rf_costoverrun</v>
      </c>
      <c r="I159">
        <f>VLOOKUP($A159,$S$4:$X$199,I$3,FALSE)</f>
        <v>185297</v>
      </c>
      <c r="J159">
        <f>VLOOKUP($A159,$S$4:$X$199,J$3,FALSE)</f>
        <v>71339</v>
      </c>
      <c r="K159">
        <f>VLOOKUP($A159,$S$4:$X$199,K$3,FALSE)</f>
        <v>38.5</v>
      </c>
      <c r="L159">
        <f>VLOOKUP($A159,$S$4:$X$199,L$3,FALSE)</f>
        <v>113958</v>
      </c>
      <c r="M159" s="21">
        <f>VLOOKUP($A159,$S$4:$X$199,M$3,FALSE)</f>
        <v>61.5</v>
      </c>
      <c r="N159" s="55">
        <f>(F159-M159)/M159</f>
        <v>-0.16308943089430897</v>
      </c>
      <c r="O159" s="54">
        <f>F159-M159</f>
        <v>-10.030000000000001</v>
      </c>
      <c r="P159" s="54">
        <f>E159-L159</f>
        <v>1763</v>
      </c>
      <c r="S159" t="s">
        <v>1211</v>
      </c>
      <c r="T159">
        <v>185297</v>
      </c>
      <c r="U159">
        <v>14</v>
      </c>
      <c r="V159">
        <v>7.6E-3</v>
      </c>
      <c r="W159">
        <v>185283</v>
      </c>
      <c r="X159">
        <v>99.99</v>
      </c>
      <c r="Y159" t="str">
        <f t="shared" si="13"/>
        <v>pr_no_ca</v>
      </c>
      <c r="Z159" t="str">
        <f t="shared" si="14"/>
        <v>pr_no_ca</v>
      </c>
      <c r="AB159" t="s">
        <v>182</v>
      </c>
    </row>
    <row r="160" spans="1:28" x14ac:dyDescent="0.3">
      <c r="A160" t="s">
        <v>1392</v>
      </c>
      <c r="B160">
        <v>224852</v>
      </c>
      <c r="C160">
        <v>109131</v>
      </c>
      <c r="D160">
        <v>48.53</v>
      </c>
      <c r="E160">
        <v>115721</v>
      </c>
      <c r="F160" s="21">
        <v>51.47</v>
      </c>
      <c r="H160" t="str">
        <f>VLOOKUP($A160,$S$4:$X$199,H$3,FALSE)</f>
        <v>pr_rf_costoverrun2</v>
      </c>
      <c r="I160">
        <f>VLOOKUP($A160,$S$4:$X$199,I$3,FALSE)</f>
        <v>185297</v>
      </c>
      <c r="J160">
        <f>VLOOKUP($A160,$S$4:$X$199,J$3,FALSE)</f>
        <v>71339</v>
      </c>
      <c r="K160">
        <f>VLOOKUP($A160,$S$4:$X$199,K$3,FALSE)</f>
        <v>38.5</v>
      </c>
      <c r="L160">
        <f>VLOOKUP($A160,$S$4:$X$199,L$3,FALSE)</f>
        <v>113958</v>
      </c>
      <c r="M160" s="21">
        <f>VLOOKUP($A160,$S$4:$X$199,M$3,FALSE)</f>
        <v>61.5</v>
      </c>
      <c r="N160" s="55">
        <f t="shared" ref="N160:N205" si="15">(F160-M160)/M160</f>
        <v>-0.16308943089430897</v>
      </c>
      <c r="O160" s="54">
        <f t="shared" ref="O160:O205" si="16">F160-M160</f>
        <v>-10.030000000000001</v>
      </c>
      <c r="P160" s="54">
        <f t="shared" ref="P160:P205" si="17">E160-L160</f>
        <v>1763</v>
      </c>
      <c r="S160" t="s">
        <v>1213</v>
      </c>
      <c r="T160">
        <v>185297</v>
      </c>
      <c r="U160">
        <v>14</v>
      </c>
      <c r="V160">
        <v>7.6E-3</v>
      </c>
      <c r="W160">
        <v>185283</v>
      </c>
      <c r="X160">
        <v>99.99</v>
      </c>
      <c r="Y160" t="str">
        <f t="shared" si="13"/>
        <v>pr_no_cft</v>
      </c>
      <c r="Z160" t="str">
        <f t="shared" si="14"/>
        <v>pr_no_cft</v>
      </c>
      <c r="AB160" t="s">
        <v>1239</v>
      </c>
    </row>
    <row r="161" spans="1:28" x14ac:dyDescent="0.3">
      <c r="A161" t="s">
        <v>1393</v>
      </c>
      <c r="B161">
        <v>224852</v>
      </c>
      <c r="C161">
        <v>109131</v>
      </c>
      <c r="D161">
        <v>48.53</v>
      </c>
      <c r="E161">
        <v>115721</v>
      </c>
      <c r="F161" s="21">
        <v>51.47</v>
      </c>
      <c r="H161" t="str">
        <f>VLOOKUP($A161,$S$4:$X$199,H$3,FALSE)</f>
        <v>pr_rf_costoverrun3</v>
      </c>
      <c r="I161">
        <f>VLOOKUP($A161,$S$4:$X$199,I$3,FALSE)</f>
        <v>185297</v>
      </c>
      <c r="J161">
        <f>VLOOKUP($A161,$S$4:$X$199,J$3,FALSE)</f>
        <v>71339</v>
      </c>
      <c r="K161">
        <f>VLOOKUP($A161,$S$4:$X$199,K$3,FALSE)</f>
        <v>38.5</v>
      </c>
      <c r="L161">
        <f>VLOOKUP($A161,$S$4:$X$199,L$3,FALSE)</f>
        <v>113958</v>
      </c>
      <c r="M161" s="21">
        <f>VLOOKUP($A161,$S$4:$X$199,M$3,FALSE)</f>
        <v>61.5</v>
      </c>
      <c r="N161" s="55">
        <f t="shared" si="15"/>
        <v>-0.16308943089430897</v>
      </c>
      <c r="O161" s="54">
        <f t="shared" si="16"/>
        <v>-10.030000000000001</v>
      </c>
      <c r="P161" s="54">
        <f t="shared" si="17"/>
        <v>1763</v>
      </c>
      <c r="S161" t="s">
        <v>1215</v>
      </c>
      <c r="T161">
        <v>185297</v>
      </c>
      <c r="U161">
        <v>14</v>
      </c>
      <c r="V161">
        <v>7.6E-3</v>
      </c>
      <c r="W161">
        <v>185283</v>
      </c>
      <c r="X161">
        <v>99.99</v>
      </c>
      <c r="Y161" t="str">
        <f t="shared" si="13"/>
        <v>pr_no_m</v>
      </c>
      <c r="Z161" t="str">
        <f t="shared" si="14"/>
        <v>pr_no_m</v>
      </c>
      <c r="AB161" t="s">
        <v>1241</v>
      </c>
    </row>
    <row r="162" spans="1:28" x14ac:dyDescent="0.3">
      <c r="A162" t="s">
        <v>223</v>
      </c>
      <c r="B162">
        <v>224852</v>
      </c>
      <c r="C162">
        <v>47676</v>
      </c>
      <c r="D162">
        <v>21.2</v>
      </c>
      <c r="E162">
        <v>177176</v>
      </c>
      <c r="F162" s="21">
        <v>78.8</v>
      </c>
      <c r="H162" t="str">
        <f>VLOOKUP($A162,$S$4:$X$199,H$3,FALSE)</f>
        <v>pr_rf_publshare</v>
      </c>
      <c r="I162">
        <f>VLOOKUP($A162,$S$4:$X$199,I$3,FALSE)</f>
        <v>185297</v>
      </c>
      <c r="J162">
        <f>VLOOKUP($A162,$S$4:$X$199,J$3,FALSE)</f>
        <v>25204</v>
      </c>
      <c r="K162">
        <f>VLOOKUP($A162,$S$4:$X$199,K$3,FALSE)</f>
        <v>13.6</v>
      </c>
      <c r="L162">
        <f>VLOOKUP($A162,$S$4:$X$199,L$3,FALSE)</f>
        <v>160093</v>
      </c>
      <c r="M162" s="21">
        <f>VLOOKUP($A162,$S$4:$X$199,M$3,FALSE)</f>
        <v>86.4</v>
      </c>
      <c r="N162" s="55">
        <f t="shared" si="15"/>
        <v>-8.7962962962963062E-2</v>
      </c>
      <c r="O162" s="54">
        <f t="shared" si="16"/>
        <v>-7.6000000000000085</v>
      </c>
      <c r="P162" s="54">
        <f t="shared" si="17"/>
        <v>17083</v>
      </c>
      <c r="S162" t="s">
        <v>1217</v>
      </c>
      <c r="T162">
        <v>185297</v>
      </c>
      <c r="U162">
        <v>14</v>
      </c>
      <c r="V162">
        <v>7.6E-3</v>
      </c>
      <c r="W162">
        <v>185283</v>
      </c>
      <c r="X162">
        <v>99.99</v>
      </c>
      <c r="Y162" t="str">
        <f t="shared" si="13"/>
        <v>pr_obs</v>
      </c>
      <c r="Z162" t="str">
        <f t="shared" si="14"/>
        <v>pr_obs</v>
      </c>
      <c r="AB162" t="s">
        <v>1243</v>
      </c>
    </row>
    <row r="163" spans="1:28" x14ac:dyDescent="0.3">
      <c r="A163" t="s">
        <v>55</v>
      </c>
      <c r="B163">
        <v>224852</v>
      </c>
      <c r="C163">
        <v>22752</v>
      </c>
      <c r="D163">
        <v>10.119999999999999</v>
      </c>
      <c r="E163">
        <v>202100</v>
      </c>
      <c r="F163" s="21">
        <v>89.88</v>
      </c>
      <c r="H163" t="str">
        <f>VLOOKUP($A163,$S$4:$X$199,H$3,FALSE)</f>
        <v>year</v>
      </c>
      <c r="I163">
        <f>VLOOKUP($A163,$S$4:$X$199,I$3,FALSE)</f>
        <v>185297</v>
      </c>
      <c r="J163">
        <f>VLOOKUP($A163,$S$4:$X$199,J$3,FALSE)</f>
        <v>3627</v>
      </c>
      <c r="K163">
        <f>VLOOKUP($A163,$S$4:$X$199,K$3,FALSE)</f>
        <v>1.9570000000000001</v>
      </c>
      <c r="L163">
        <f>VLOOKUP($A163,$S$4:$X$199,L$3,FALSE)</f>
        <v>181670</v>
      </c>
      <c r="M163" s="21">
        <f>VLOOKUP($A163,$S$4:$X$199,M$3,FALSE)</f>
        <v>98.04</v>
      </c>
      <c r="N163" s="55">
        <f t="shared" si="15"/>
        <v>-8.3231334149326916E-2</v>
      </c>
      <c r="O163" s="54">
        <f t="shared" si="16"/>
        <v>-8.1600000000000108</v>
      </c>
      <c r="P163" s="54">
        <f t="shared" si="17"/>
        <v>20430</v>
      </c>
      <c r="S163" t="s">
        <v>1219</v>
      </c>
      <c r="T163">
        <v>185297</v>
      </c>
      <c r="U163">
        <v>14</v>
      </c>
      <c r="V163">
        <v>7.6E-3</v>
      </c>
      <c r="W163">
        <v>185283</v>
      </c>
      <c r="X163">
        <v>99.99</v>
      </c>
      <c r="Y163" t="str">
        <f t="shared" si="13"/>
        <v>pr_amount</v>
      </c>
      <c r="Z163" t="str">
        <f t="shared" si="14"/>
        <v>pr_amount</v>
      </c>
      <c r="AB163" t="s">
        <v>1245</v>
      </c>
    </row>
    <row r="164" spans="1:28" x14ac:dyDescent="0.3">
      <c r="A164" t="s">
        <v>240</v>
      </c>
      <c r="B164">
        <v>224852</v>
      </c>
      <c r="C164">
        <v>34339</v>
      </c>
      <c r="D164">
        <v>15.27</v>
      </c>
      <c r="E164">
        <v>190513</v>
      </c>
      <c r="F164" s="21">
        <v>84.73</v>
      </c>
      <c r="H164" t="str">
        <f>VLOOKUP($A164,$S$4:$X$199,H$3,FALSE)</f>
        <v>pr_donorfinancing</v>
      </c>
      <c r="I164">
        <f>VLOOKUP($A164,$S$4:$X$199,I$3,FALSE)</f>
        <v>185297</v>
      </c>
      <c r="J164">
        <f>VLOOKUP($A164,$S$4:$X$199,J$3,FALSE)</f>
        <v>11373</v>
      </c>
      <c r="K164">
        <f>VLOOKUP($A164,$S$4:$X$199,K$3,FALSE)</f>
        <v>6.1379999999999999</v>
      </c>
      <c r="L164">
        <f>VLOOKUP($A164,$S$4:$X$199,L$3,FALSE)</f>
        <v>173924</v>
      </c>
      <c r="M164" s="21">
        <f>VLOOKUP($A164,$S$4:$X$199,M$3,FALSE)</f>
        <v>93.86</v>
      </c>
      <c r="N164" s="55">
        <f t="shared" si="15"/>
        <v>-9.7272533560622154E-2</v>
      </c>
      <c r="O164" s="54">
        <f t="shared" si="16"/>
        <v>-9.1299999999999955</v>
      </c>
      <c r="P164" s="54">
        <f t="shared" si="17"/>
        <v>16589</v>
      </c>
      <c r="S164" t="s">
        <v>1221</v>
      </c>
      <c r="T164">
        <v>185297</v>
      </c>
      <c r="U164">
        <v>14</v>
      </c>
      <c r="V164">
        <v>7.6E-3</v>
      </c>
      <c r="W164">
        <v>185283</v>
      </c>
      <c r="X164">
        <v>99.99</v>
      </c>
      <c r="Y164" t="str">
        <f t="shared" si="13"/>
        <v>pr_merge</v>
      </c>
      <c r="Z164" t="str">
        <f t="shared" si="14"/>
        <v>pr_merge</v>
      </c>
      <c r="AB164" t="s">
        <v>184</v>
      </c>
    </row>
    <row r="165" spans="1:28" x14ac:dyDescent="0.3">
      <c r="A165" t="s">
        <v>182</v>
      </c>
      <c r="B165">
        <v>224852</v>
      </c>
      <c r="C165">
        <v>34338</v>
      </c>
      <c r="D165">
        <v>15.27</v>
      </c>
      <c r="E165">
        <v>190514</v>
      </c>
      <c r="F165" s="21">
        <v>84.73</v>
      </c>
      <c r="H165" t="str">
        <f>VLOOKUP($A165,$S$4:$X$199,H$3,FALSE)</f>
        <v>pr_finalcosts</v>
      </c>
      <c r="I165">
        <f>VLOOKUP($A165,$S$4:$X$199,I$3,FALSE)</f>
        <v>185297</v>
      </c>
      <c r="J165">
        <f>VLOOKUP($A165,$S$4:$X$199,J$3,FALSE)</f>
        <v>11373</v>
      </c>
      <c r="K165">
        <f>VLOOKUP($A165,$S$4:$X$199,K$3,FALSE)</f>
        <v>6.1379999999999999</v>
      </c>
      <c r="L165">
        <f>VLOOKUP($A165,$S$4:$X$199,L$3,FALSE)</f>
        <v>173924</v>
      </c>
      <c r="M165" s="21">
        <f>VLOOKUP($A165,$S$4:$X$199,M$3,FALSE)</f>
        <v>93.86</v>
      </c>
      <c r="N165" s="55">
        <f t="shared" si="15"/>
        <v>-9.7272533560622154E-2</v>
      </c>
      <c r="O165" s="54">
        <f t="shared" si="16"/>
        <v>-9.1299999999999955</v>
      </c>
      <c r="P165" s="54">
        <f t="shared" si="17"/>
        <v>16590</v>
      </c>
      <c r="S165" t="s">
        <v>237</v>
      </c>
      <c r="T165">
        <v>185297</v>
      </c>
      <c r="U165">
        <v>25685</v>
      </c>
      <c r="V165">
        <v>13.86</v>
      </c>
      <c r="W165">
        <v>159612</v>
      </c>
      <c r="X165">
        <v>86.14</v>
      </c>
      <c r="Y165" t="str">
        <f t="shared" si="13"/>
        <v>pr_disbursed_original</v>
      </c>
      <c r="Z165" t="str">
        <f t="shared" si="14"/>
        <v>pr_disbursed_original</v>
      </c>
      <c r="AB165" t="s">
        <v>1248</v>
      </c>
    </row>
    <row r="166" spans="1:28" x14ac:dyDescent="0.3">
      <c r="A166" t="s">
        <v>1239</v>
      </c>
      <c r="B166">
        <v>224852</v>
      </c>
      <c r="C166">
        <v>35459</v>
      </c>
      <c r="D166">
        <v>15.77</v>
      </c>
      <c r="E166">
        <v>189393</v>
      </c>
      <c r="F166" s="21">
        <v>84.23</v>
      </c>
      <c r="H166" t="str">
        <f>VLOOKUP($A166,$S$4:$X$199,H$3,FALSE)</f>
        <v>pr_financing1</v>
      </c>
      <c r="I166">
        <f>VLOOKUP($A166,$S$4:$X$199,I$3,FALSE)</f>
        <v>185297</v>
      </c>
      <c r="J166">
        <f>VLOOKUP($A166,$S$4:$X$199,J$3,FALSE)</f>
        <v>12310</v>
      </c>
      <c r="K166">
        <f>VLOOKUP($A166,$S$4:$X$199,K$3,FALSE)</f>
        <v>6.6429999999999998</v>
      </c>
      <c r="L166">
        <f>VLOOKUP($A166,$S$4:$X$199,L$3,FALSE)</f>
        <v>172987</v>
      </c>
      <c r="M166" s="21">
        <f>VLOOKUP($A166,$S$4:$X$199,M$3,FALSE)</f>
        <v>93.36</v>
      </c>
      <c r="N166" s="55">
        <f t="shared" si="15"/>
        <v>-9.7793487574978535E-2</v>
      </c>
      <c r="O166" s="54">
        <f t="shared" si="16"/>
        <v>-9.1299999999999955</v>
      </c>
      <c r="P166" s="54">
        <f t="shared" si="17"/>
        <v>16406</v>
      </c>
      <c r="S166" t="s">
        <v>1390</v>
      </c>
      <c r="T166">
        <v>185297</v>
      </c>
      <c r="U166">
        <v>25685</v>
      </c>
      <c r="V166">
        <v>13.86</v>
      </c>
      <c r="W166">
        <v>159612</v>
      </c>
      <c r="X166">
        <v>86.14</v>
      </c>
      <c r="Y166" t="str">
        <f t="shared" si="13"/>
        <v>pr_principal_original</v>
      </c>
      <c r="Z166" t="str">
        <f t="shared" si="14"/>
        <v>pr_principal_original</v>
      </c>
      <c r="AB166" t="s">
        <v>232</v>
      </c>
    </row>
    <row r="167" spans="1:28" x14ac:dyDescent="0.3">
      <c r="A167" t="s">
        <v>1241</v>
      </c>
      <c r="B167">
        <v>224852</v>
      </c>
      <c r="C167">
        <v>94299</v>
      </c>
      <c r="D167">
        <v>41.94</v>
      </c>
      <c r="E167">
        <v>130553</v>
      </c>
      <c r="F167" s="21">
        <v>58.06</v>
      </c>
      <c r="H167" t="str">
        <f>VLOOKUP($A167,$S$4:$X$199,H$3,FALSE)</f>
        <v>pr_financing2</v>
      </c>
      <c r="I167">
        <f>VLOOKUP($A167,$S$4:$X$199,I$3,FALSE)</f>
        <v>185297</v>
      </c>
      <c r="J167">
        <f>VLOOKUP($A167,$S$4:$X$199,J$3,FALSE)</f>
        <v>58694</v>
      </c>
      <c r="K167">
        <f>VLOOKUP($A167,$S$4:$X$199,K$3,FALSE)</f>
        <v>31.68</v>
      </c>
      <c r="L167">
        <f>VLOOKUP($A167,$S$4:$X$199,L$3,FALSE)</f>
        <v>126603</v>
      </c>
      <c r="M167" s="21">
        <f>VLOOKUP($A167,$S$4:$X$199,M$3,FALSE)</f>
        <v>68.319999999999993</v>
      </c>
      <c r="N167" s="55">
        <f t="shared" si="15"/>
        <v>-0.15017564402810293</v>
      </c>
      <c r="O167" s="54">
        <f t="shared" si="16"/>
        <v>-10.259999999999991</v>
      </c>
      <c r="P167" s="54">
        <f t="shared" si="17"/>
        <v>3950</v>
      </c>
      <c r="S167" t="s">
        <v>1391</v>
      </c>
      <c r="T167">
        <v>185297</v>
      </c>
      <c r="U167">
        <v>71339</v>
      </c>
      <c r="V167">
        <v>38.5</v>
      </c>
      <c r="W167">
        <v>113958</v>
      </c>
      <c r="X167">
        <v>61.5</v>
      </c>
      <c r="Y167" t="str">
        <f t="shared" si="13"/>
        <v>pr_rf_costoverrun</v>
      </c>
      <c r="Z167" t="str">
        <f t="shared" si="14"/>
        <v>pr_rf_costoverrun</v>
      </c>
      <c r="AB167" t="s">
        <v>1252</v>
      </c>
    </row>
    <row r="168" spans="1:28" x14ac:dyDescent="0.3">
      <c r="A168" t="s">
        <v>1243</v>
      </c>
      <c r="B168">
        <v>224852</v>
      </c>
      <c r="C168">
        <v>170040</v>
      </c>
      <c r="D168">
        <v>75.62</v>
      </c>
      <c r="E168">
        <v>54812</v>
      </c>
      <c r="F168" s="21">
        <v>24.38</v>
      </c>
      <c r="H168" t="str">
        <f>VLOOKUP($A168,$S$4:$X$199,H$3,FALSE)</f>
        <v>pr_financing3</v>
      </c>
      <c r="I168">
        <f>VLOOKUP($A168,$S$4:$X$199,I$3,FALSE)</f>
        <v>185297</v>
      </c>
      <c r="J168">
        <f>VLOOKUP($A168,$S$4:$X$199,J$3,FALSE)</f>
        <v>130352</v>
      </c>
      <c r="K168">
        <f>VLOOKUP($A168,$S$4:$X$199,K$3,FALSE)</f>
        <v>70.349999999999994</v>
      </c>
      <c r="L168">
        <f>VLOOKUP($A168,$S$4:$X$199,L$3,FALSE)</f>
        <v>54945</v>
      </c>
      <c r="M168" s="21">
        <f>VLOOKUP($A168,$S$4:$X$199,M$3,FALSE)</f>
        <v>29.65</v>
      </c>
      <c r="N168" s="55">
        <f t="shared" si="15"/>
        <v>-0.17774030354131534</v>
      </c>
      <c r="O168" s="54">
        <f t="shared" si="16"/>
        <v>-5.27</v>
      </c>
      <c r="P168" s="54">
        <f t="shared" si="17"/>
        <v>-133</v>
      </c>
      <c r="S168" t="s">
        <v>1392</v>
      </c>
      <c r="T168">
        <v>185297</v>
      </c>
      <c r="U168">
        <v>71339</v>
      </c>
      <c r="V168">
        <v>38.5</v>
      </c>
      <c r="W168">
        <v>113958</v>
      </c>
      <c r="X168">
        <v>61.5</v>
      </c>
      <c r="Y168" t="str">
        <f t="shared" si="13"/>
        <v>pr_rf_costoverrun2</v>
      </c>
      <c r="Z168" t="str">
        <f t="shared" si="14"/>
        <v>pr_rf_costoverrun2</v>
      </c>
      <c r="AB168" t="s">
        <v>27</v>
      </c>
    </row>
    <row r="169" spans="1:28" x14ac:dyDescent="0.3">
      <c r="A169" t="s">
        <v>1245</v>
      </c>
      <c r="B169">
        <v>224852</v>
      </c>
      <c r="C169">
        <v>204607</v>
      </c>
      <c r="D169">
        <v>91</v>
      </c>
      <c r="E169">
        <v>20245</v>
      </c>
      <c r="F169" s="21">
        <v>9.0039999999999996</v>
      </c>
      <c r="H169" t="str">
        <f>VLOOKUP($A169,$S$4:$X$199,H$3,FALSE)</f>
        <v>pr_grant</v>
      </c>
      <c r="I169">
        <f>VLOOKUP($A169,$S$4:$X$199,I$3,FALSE)</f>
        <v>185297</v>
      </c>
      <c r="J169">
        <f>VLOOKUP($A169,$S$4:$X$199,J$3,FALSE)</f>
        <v>167164</v>
      </c>
      <c r="K169">
        <f>VLOOKUP($A169,$S$4:$X$199,K$3,FALSE)</f>
        <v>90.21</v>
      </c>
      <c r="L169">
        <f>VLOOKUP($A169,$S$4:$X$199,L$3,FALSE)</f>
        <v>18133</v>
      </c>
      <c r="M169" s="21">
        <f>VLOOKUP($A169,$S$4:$X$199,M$3,FALSE)</f>
        <v>9.7859999999999996</v>
      </c>
      <c r="N169" s="55">
        <f t="shared" si="15"/>
        <v>-7.9910075618230131E-2</v>
      </c>
      <c r="O169" s="54">
        <f t="shared" si="16"/>
        <v>-0.78200000000000003</v>
      </c>
      <c r="P169" s="54">
        <f t="shared" si="17"/>
        <v>2112</v>
      </c>
      <c r="S169" t="s">
        <v>1393</v>
      </c>
      <c r="T169">
        <v>185297</v>
      </c>
      <c r="U169">
        <v>71339</v>
      </c>
      <c r="V169">
        <v>38.5</v>
      </c>
      <c r="W169">
        <v>113958</v>
      </c>
      <c r="X169">
        <v>61.5</v>
      </c>
      <c r="Y169" t="str">
        <f t="shared" si="13"/>
        <v>pr_rf_costoverrun3</v>
      </c>
      <c r="Z169" t="str">
        <f t="shared" si="14"/>
        <v>pr_rf_costoverrun3</v>
      </c>
      <c r="AB169" t="s">
        <v>74</v>
      </c>
    </row>
    <row r="170" spans="1:28" x14ac:dyDescent="0.3">
      <c r="A170" t="s">
        <v>184</v>
      </c>
      <c r="B170">
        <v>224852</v>
      </c>
      <c r="C170">
        <v>56887</v>
      </c>
      <c r="D170">
        <v>25.3</v>
      </c>
      <c r="E170">
        <v>167965</v>
      </c>
      <c r="F170" s="21">
        <v>74.7</v>
      </c>
      <c r="H170" t="str">
        <f>VLOOKUP($A170,$S$4:$X$199,H$3,FALSE)</f>
        <v>pr_disbursed</v>
      </c>
      <c r="I170">
        <f>VLOOKUP($A170,$S$4:$X$199,I$3,FALSE)</f>
        <v>185297</v>
      </c>
      <c r="J170">
        <f>VLOOKUP($A170,$S$4:$X$199,J$3,FALSE)</f>
        <v>31002</v>
      </c>
      <c r="K170">
        <f>VLOOKUP($A170,$S$4:$X$199,K$3,FALSE)</f>
        <v>16.73</v>
      </c>
      <c r="L170">
        <f>VLOOKUP($A170,$S$4:$X$199,L$3,FALSE)</f>
        <v>154295</v>
      </c>
      <c r="M170" s="21">
        <f>VLOOKUP($A170,$S$4:$X$199,M$3,FALSE)</f>
        <v>83.27</v>
      </c>
      <c r="N170" s="55">
        <f t="shared" si="15"/>
        <v>-0.10291821784556256</v>
      </c>
      <c r="O170" s="54">
        <f t="shared" si="16"/>
        <v>-8.5699999999999932</v>
      </c>
      <c r="P170" s="54">
        <f t="shared" si="17"/>
        <v>13670</v>
      </c>
      <c r="S170" t="s">
        <v>223</v>
      </c>
      <c r="T170">
        <v>185297</v>
      </c>
      <c r="U170">
        <v>25204</v>
      </c>
      <c r="V170">
        <v>13.6</v>
      </c>
      <c r="W170">
        <v>160093</v>
      </c>
      <c r="X170">
        <v>86.4</v>
      </c>
      <c r="Y170" t="str">
        <f t="shared" si="13"/>
        <v>pr_rf_publshare</v>
      </c>
      <c r="Z170" t="str">
        <f t="shared" si="14"/>
        <v>pr_rf_publshare</v>
      </c>
      <c r="AB170" t="s">
        <v>1255</v>
      </c>
    </row>
    <row r="171" spans="1:28" x14ac:dyDescent="0.3">
      <c r="A171" t="s">
        <v>1248</v>
      </c>
      <c r="B171">
        <v>224852</v>
      </c>
      <c r="C171">
        <v>56887</v>
      </c>
      <c r="D171">
        <v>25.3</v>
      </c>
      <c r="E171">
        <v>167965</v>
      </c>
      <c r="F171" s="21">
        <v>74.7</v>
      </c>
      <c r="H171" t="str">
        <f>VLOOKUP($A171,$S$4:$X$199,H$3,FALSE)</f>
        <v>pr_principal</v>
      </c>
      <c r="I171">
        <f>VLOOKUP($A171,$S$4:$X$199,I$3,FALSE)</f>
        <v>185297</v>
      </c>
      <c r="J171">
        <f>VLOOKUP($A171,$S$4:$X$199,J$3,FALSE)</f>
        <v>31002</v>
      </c>
      <c r="K171">
        <f>VLOOKUP($A171,$S$4:$X$199,K$3,FALSE)</f>
        <v>16.73</v>
      </c>
      <c r="L171">
        <f>VLOOKUP($A171,$S$4:$X$199,L$3,FALSE)</f>
        <v>154295</v>
      </c>
      <c r="M171" s="21">
        <f>VLOOKUP($A171,$S$4:$X$199,M$3,FALSE)</f>
        <v>83.27</v>
      </c>
      <c r="N171" s="55">
        <f t="shared" si="15"/>
        <v>-0.10291821784556256</v>
      </c>
      <c r="O171" s="54">
        <f t="shared" si="16"/>
        <v>-8.5699999999999932</v>
      </c>
      <c r="P171" s="54">
        <f t="shared" si="17"/>
        <v>13670</v>
      </c>
      <c r="S171" t="s">
        <v>55</v>
      </c>
      <c r="T171">
        <v>185297</v>
      </c>
      <c r="U171">
        <v>3627</v>
      </c>
      <c r="V171">
        <v>1.9570000000000001</v>
      </c>
      <c r="W171">
        <v>181670</v>
      </c>
      <c r="X171">
        <v>98.04</v>
      </c>
      <c r="Y171" t="str">
        <f t="shared" si="13"/>
        <v>year</v>
      </c>
      <c r="Z171" t="str">
        <f t="shared" si="14"/>
        <v>year</v>
      </c>
      <c r="AB171" t="s">
        <v>78</v>
      </c>
    </row>
    <row r="172" spans="1:28" x14ac:dyDescent="0.3">
      <c r="A172" t="s">
        <v>1128</v>
      </c>
      <c r="B172">
        <v>224852</v>
      </c>
      <c r="C172">
        <v>95053</v>
      </c>
      <c r="D172">
        <v>42.27</v>
      </c>
      <c r="E172">
        <v>129799</v>
      </c>
      <c r="F172" s="21">
        <v>57.73</v>
      </c>
      <c r="H172" t="str">
        <f>VLOOKUP($A172,$S$4:$X$199,H$3,FALSE)</f>
        <v>pr_numberofcft</v>
      </c>
      <c r="I172">
        <f>VLOOKUP($A172,$S$4:$X$199,I$3,FALSE)</f>
        <v>185297</v>
      </c>
      <c r="J172">
        <f>VLOOKUP($A172,$S$4:$X$199,J$3,FALSE)</f>
        <v>70274</v>
      </c>
      <c r="K172">
        <f>VLOOKUP($A172,$S$4:$X$199,K$3,FALSE)</f>
        <v>37.93</v>
      </c>
      <c r="L172">
        <f>VLOOKUP($A172,$S$4:$X$199,L$3,FALSE)</f>
        <v>115023</v>
      </c>
      <c r="M172" s="21">
        <f>VLOOKUP($A172,$S$4:$X$199,M$3,FALSE)</f>
        <v>62.07</v>
      </c>
      <c r="N172" s="55">
        <f t="shared" si="15"/>
        <v>-6.9921056871274423E-2</v>
      </c>
      <c r="O172" s="54">
        <f t="shared" si="16"/>
        <v>-4.3400000000000034</v>
      </c>
      <c r="P172" s="54">
        <f t="shared" si="17"/>
        <v>14776</v>
      </c>
      <c r="S172" t="s">
        <v>240</v>
      </c>
      <c r="T172">
        <v>185297</v>
      </c>
      <c r="U172">
        <v>11373</v>
      </c>
      <c r="V172">
        <v>6.1379999999999999</v>
      </c>
      <c r="W172">
        <v>173924</v>
      </c>
      <c r="X172">
        <v>93.86</v>
      </c>
      <c r="Y172" t="str">
        <f t="shared" si="13"/>
        <v>pr_donorfinancing</v>
      </c>
      <c r="Z172" t="str">
        <f t="shared" si="14"/>
        <v>pr_donorfinancing</v>
      </c>
      <c r="AB172" t="s">
        <v>119</v>
      </c>
    </row>
    <row r="173" spans="1:28" x14ac:dyDescent="0.3">
      <c r="A173" t="s">
        <v>1129</v>
      </c>
      <c r="B173">
        <v>224852</v>
      </c>
      <c r="C173">
        <v>11284</v>
      </c>
      <c r="D173">
        <v>5.0179999999999998</v>
      </c>
      <c r="E173">
        <v>213568</v>
      </c>
      <c r="F173" s="21">
        <v>94.98</v>
      </c>
      <c r="H173" t="str">
        <f>VLOOKUP($A173,$S$4:$X$199,H$3,FALSE)</f>
        <v>pr_numberofca</v>
      </c>
      <c r="I173">
        <f>VLOOKUP($A173,$S$4:$X$199,I$3,FALSE)</f>
        <v>185297</v>
      </c>
      <c r="J173">
        <f>VLOOKUP($A173,$S$4:$X$199,J$3,FALSE)</f>
        <v>4687</v>
      </c>
      <c r="K173">
        <f>VLOOKUP($A173,$S$4:$X$199,K$3,FALSE)</f>
        <v>2.5289999999999999</v>
      </c>
      <c r="L173">
        <f>VLOOKUP($A173,$S$4:$X$199,L$3,FALSE)</f>
        <v>180610</v>
      </c>
      <c r="M173" s="21">
        <f>VLOOKUP($A173,$S$4:$X$199,M$3,FALSE)</f>
        <v>97.47</v>
      </c>
      <c r="N173" s="55">
        <f t="shared" si="15"/>
        <v>-2.5546321945213859E-2</v>
      </c>
      <c r="O173" s="54">
        <f t="shared" si="16"/>
        <v>-2.4899999999999949</v>
      </c>
      <c r="P173" s="54">
        <f t="shared" si="17"/>
        <v>32958</v>
      </c>
      <c r="S173" t="s">
        <v>182</v>
      </c>
      <c r="T173">
        <v>185297</v>
      </c>
      <c r="U173">
        <v>11373</v>
      </c>
      <c r="V173">
        <v>6.1379999999999999</v>
      </c>
      <c r="W173">
        <v>173924</v>
      </c>
      <c r="X173">
        <v>93.86</v>
      </c>
      <c r="Y173" t="str">
        <f t="shared" si="13"/>
        <v>pr_finalcosts</v>
      </c>
      <c r="Z173" t="str">
        <f t="shared" si="14"/>
        <v>pr_finalcosts</v>
      </c>
      <c r="AB173" t="s">
        <v>124</v>
      </c>
    </row>
    <row r="174" spans="1:28" x14ac:dyDescent="0.3">
      <c r="A174" t="s">
        <v>1355</v>
      </c>
      <c r="B174">
        <v>224852</v>
      </c>
      <c r="C174">
        <v>8821</v>
      </c>
      <c r="D174">
        <v>3.923</v>
      </c>
      <c r="E174">
        <v>216031</v>
      </c>
      <c r="F174" s="21">
        <v>96.08</v>
      </c>
      <c r="H174" t="str">
        <f>VLOOKUP($A174,$S$4:$X$199,H$3,FALSE)</f>
        <v>pr_numberofdocuments</v>
      </c>
      <c r="I174">
        <f>VLOOKUP($A174,$S$4:$X$199,I$3,FALSE)</f>
        <v>185297</v>
      </c>
      <c r="J174">
        <f>VLOOKUP($A174,$S$4:$X$199,J$3,FALSE)</f>
        <v>5286</v>
      </c>
      <c r="K174">
        <f>VLOOKUP($A174,$S$4:$X$199,K$3,FALSE)</f>
        <v>2.8530000000000002</v>
      </c>
      <c r="L174">
        <f>VLOOKUP($A174,$S$4:$X$199,L$3,FALSE)</f>
        <v>180011</v>
      </c>
      <c r="M174" s="21">
        <f>VLOOKUP($A174,$S$4:$X$199,M$3,FALSE)</f>
        <v>97.15</v>
      </c>
      <c r="N174" s="55">
        <f t="shared" si="15"/>
        <v>-1.1013896037056175E-2</v>
      </c>
      <c r="O174" s="54">
        <f t="shared" si="16"/>
        <v>-1.0700000000000074</v>
      </c>
      <c r="P174" s="54">
        <f t="shared" si="17"/>
        <v>36020</v>
      </c>
      <c r="S174" t="s">
        <v>1239</v>
      </c>
      <c r="T174">
        <v>185297</v>
      </c>
      <c r="U174">
        <v>12310</v>
      </c>
      <c r="V174">
        <v>6.6429999999999998</v>
      </c>
      <c r="W174">
        <v>172987</v>
      </c>
      <c r="X174">
        <v>93.36</v>
      </c>
      <c r="Y174" t="str">
        <f t="shared" si="13"/>
        <v>pr_financing1</v>
      </c>
      <c r="Z174" t="str">
        <f t="shared" si="14"/>
        <v>pr_financing1</v>
      </c>
      <c r="AB174" t="s">
        <v>126</v>
      </c>
    </row>
    <row r="175" spans="1:28" x14ac:dyDescent="0.3">
      <c r="A175" t="s">
        <v>1356</v>
      </c>
      <c r="B175">
        <v>224852</v>
      </c>
      <c r="C175">
        <v>95053</v>
      </c>
      <c r="D175">
        <v>42.27</v>
      </c>
      <c r="E175">
        <v>129799</v>
      </c>
      <c r="F175" s="21">
        <v>57.73</v>
      </c>
      <c r="H175" t="str">
        <f>VLOOKUP($A175,$S$4:$X$199,H$3,FALSE)</f>
        <v>pr_newestcftdate</v>
      </c>
      <c r="I175">
        <f>VLOOKUP($A175,$S$4:$X$199,I$3,FALSE)</f>
        <v>185297</v>
      </c>
      <c r="J175">
        <f>VLOOKUP($A175,$S$4:$X$199,J$3,FALSE)</f>
        <v>70274</v>
      </c>
      <c r="K175">
        <f>VLOOKUP($A175,$S$4:$X$199,K$3,FALSE)</f>
        <v>37.93</v>
      </c>
      <c r="L175">
        <f>VLOOKUP($A175,$S$4:$X$199,L$3,FALSE)</f>
        <v>115023</v>
      </c>
      <c r="M175" s="21">
        <f>VLOOKUP($A175,$S$4:$X$199,M$3,FALSE)</f>
        <v>62.07</v>
      </c>
      <c r="N175" s="55">
        <f t="shared" si="15"/>
        <v>-6.9921056871274423E-2</v>
      </c>
      <c r="O175" s="54">
        <f t="shared" si="16"/>
        <v>-4.3400000000000034</v>
      </c>
      <c r="P175" s="54">
        <f t="shared" si="17"/>
        <v>14776</v>
      </c>
      <c r="S175" t="s">
        <v>1241</v>
      </c>
      <c r="T175">
        <v>185297</v>
      </c>
      <c r="U175">
        <v>58694</v>
      </c>
      <c r="V175">
        <v>31.68</v>
      </c>
      <c r="W175">
        <v>126603</v>
      </c>
      <c r="X175">
        <v>68.319999999999993</v>
      </c>
      <c r="Y175" t="str">
        <f t="shared" si="13"/>
        <v>pr_financing2</v>
      </c>
      <c r="Z175" t="str">
        <f t="shared" si="14"/>
        <v>pr_financing2</v>
      </c>
      <c r="AB175" t="s">
        <v>128</v>
      </c>
    </row>
    <row r="176" spans="1:28" x14ac:dyDescent="0.3">
      <c r="A176" t="s">
        <v>1132</v>
      </c>
      <c r="B176">
        <v>224852</v>
      </c>
      <c r="C176">
        <v>131855</v>
      </c>
      <c r="D176">
        <v>58.64</v>
      </c>
      <c r="E176">
        <v>92997</v>
      </c>
      <c r="F176" s="21">
        <v>41.36</v>
      </c>
      <c r="H176" t="str">
        <f>VLOOKUP($A176,$S$4:$X$199,H$3,FALSE)</f>
        <v>pr_newestcadate</v>
      </c>
      <c r="I176">
        <f>VLOOKUP($A176,$S$4:$X$199,I$3,FALSE)</f>
        <v>185297</v>
      </c>
      <c r="J176">
        <f>VLOOKUP($A176,$S$4:$X$199,J$3,FALSE)</f>
        <v>101095</v>
      </c>
      <c r="K176">
        <f>VLOOKUP($A176,$S$4:$X$199,K$3,FALSE)</f>
        <v>54.56</v>
      </c>
      <c r="L176">
        <f>VLOOKUP($A176,$S$4:$X$199,L$3,FALSE)</f>
        <v>84202</v>
      </c>
      <c r="M176" s="21">
        <f>VLOOKUP($A176,$S$4:$X$199,M$3,FALSE)</f>
        <v>45.44</v>
      </c>
      <c r="N176" s="55">
        <f t="shared" si="15"/>
        <v>-8.9788732394366161E-2</v>
      </c>
      <c r="O176" s="54">
        <f t="shared" si="16"/>
        <v>-4.0799999999999983</v>
      </c>
      <c r="P176" s="54">
        <f t="shared" si="17"/>
        <v>8795</v>
      </c>
      <c r="S176" t="s">
        <v>1243</v>
      </c>
      <c r="T176">
        <v>185297</v>
      </c>
      <c r="U176">
        <v>130352</v>
      </c>
      <c r="V176">
        <v>70.349999999999994</v>
      </c>
      <c r="W176">
        <v>54945</v>
      </c>
      <c r="X176">
        <v>29.65</v>
      </c>
      <c r="Y176" t="str">
        <f t="shared" si="13"/>
        <v>pr_financing3</v>
      </c>
      <c r="Z176" t="str">
        <f t="shared" si="14"/>
        <v>pr_financing3</v>
      </c>
      <c r="AB176" t="s">
        <v>131</v>
      </c>
    </row>
    <row r="177" spans="1:28" x14ac:dyDescent="0.3">
      <c r="A177" t="s">
        <v>1357</v>
      </c>
      <c r="B177">
        <v>224852</v>
      </c>
      <c r="C177">
        <v>8830</v>
      </c>
      <c r="D177">
        <v>3.927</v>
      </c>
      <c r="E177">
        <v>216022</v>
      </c>
      <c r="F177" s="21">
        <v>96.07</v>
      </c>
      <c r="H177" t="str">
        <f>VLOOKUP($A177,$S$4:$X$199,H$3,FALSE)</f>
        <v>pr_newestdocumentdate</v>
      </c>
      <c r="I177">
        <f>VLOOKUP($A177,$S$4:$X$199,I$3,FALSE)</f>
        <v>185297</v>
      </c>
      <c r="J177">
        <f>VLOOKUP($A177,$S$4:$X$199,J$3,FALSE)</f>
        <v>5295</v>
      </c>
      <c r="K177">
        <f>VLOOKUP($A177,$S$4:$X$199,K$3,FALSE)</f>
        <v>2.8580000000000001</v>
      </c>
      <c r="L177">
        <f>VLOOKUP($A177,$S$4:$X$199,L$3,FALSE)</f>
        <v>180002</v>
      </c>
      <c r="M177" s="21">
        <f>VLOOKUP($A177,$S$4:$X$199,M$3,FALSE)</f>
        <v>97.14</v>
      </c>
      <c r="N177" s="55">
        <f t="shared" si="15"/>
        <v>-1.1015029853819306E-2</v>
      </c>
      <c r="O177" s="54">
        <f t="shared" si="16"/>
        <v>-1.0700000000000074</v>
      </c>
      <c r="P177" s="54">
        <f t="shared" si="17"/>
        <v>36020</v>
      </c>
      <c r="S177" t="s">
        <v>1245</v>
      </c>
      <c r="T177">
        <v>185297</v>
      </c>
      <c r="U177">
        <v>167164</v>
      </c>
      <c r="V177">
        <v>90.21</v>
      </c>
      <c r="W177">
        <v>18133</v>
      </c>
      <c r="X177">
        <v>9.7859999999999996</v>
      </c>
      <c r="Y177" t="str">
        <f t="shared" si="13"/>
        <v>pr_grant</v>
      </c>
      <c r="Z177" t="str">
        <f t="shared" si="14"/>
        <v>pr_grant</v>
      </c>
      <c r="AB177" t="s">
        <v>133</v>
      </c>
    </row>
    <row r="178" spans="1:28" x14ac:dyDescent="0.3">
      <c r="A178" t="s">
        <v>1358</v>
      </c>
      <c r="B178">
        <v>224852</v>
      </c>
      <c r="C178">
        <v>95053</v>
      </c>
      <c r="D178">
        <v>42.27</v>
      </c>
      <c r="E178">
        <v>129799</v>
      </c>
      <c r="F178" s="21">
        <v>57.73</v>
      </c>
      <c r="H178" t="str">
        <f>VLOOKUP($A178,$S$4:$X$199,H$3,FALSE)</f>
        <v>pr_oldestcftdate</v>
      </c>
      <c r="I178">
        <f>VLOOKUP($A178,$S$4:$X$199,I$3,FALSE)</f>
        <v>185297</v>
      </c>
      <c r="J178">
        <f>VLOOKUP($A178,$S$4:$X$199,J$3,FALSE)</f>
        <v>70274</v>
      </c>
      <c r="K178">
        <f>VLOOKUP($A178,$S$4:$X$199,K$3,FALSE)</f>
        <v>37.93</v>
      </c>
      <c r="L178">
        <f>VLOOKUP($A178,$S$4:$X$199,L$3,FALSE)</f>
        <v>115023</v>
      </c>
      <c r="M178" s="21">
        <f>VLOOKUP($A178,$S$4:$X$199,M$3,FALSE)</f>
        <v>62.07</v>
      </c>
      <c r="N178" s="55">
        <f t="shared" si="15"/>
        <v>-6.9921056871274423E-2</v>
      </c>
      <c r="O178" s="54">
        <f t="shared" si="16"/>
        <v>-4.3400000000000034</v>
      </c>
      <c r="P178" s="54">
        <f t="shared" si="17"/>
        <v>14776</v>
      </c>
      <c r="S178" t="s">
        <v>184</v>
      </c>
      <c r="T178">
        <v>185297</v>
      </c>
      <c r="U178">
        <v>31002</v>
      </c>
      <c r="V178">
        <v>16.73</v>
      </c>
      <c r="W178">
        <v>154295</v>
      </c>
      <c r="X178">
        <v>83.27</v>
      </c>
      <c r="Y178" t="str">
        <f t="shared" si="13"/>
        <v>pr_disbursed</v>
      </c>
      <c r="Z178" t="str">
        <f t="shared" si="14"/>
        <v>pr_disbursed</v>
      </c>
      <c r="AB178" t="s">
        <v>136</v>
      </c>
    </row>
    <row r="179" spans="1:28" x14ac:dyDescent="0.3">
      <c r="A179" t="s">
        <v>1135</v>
      </c>
      <c r="B179">
        <v>224852</v>
      </c>
      <c r="C179">
        <v>131855</v>
      </c>
      <c r="D179">
        <v>58.64</v>
      </c>
      <c r="E179">
        <v>92997</v>
      </c>
      <c r="F179" s="21">
        <v>41.36</v>
      </c>
      <c r="H179" t="str">
        <f>VLOOKUP($A179,$S$4:$X$199,H$3,FALSE)</f>
        <v>pr_oldestcadate</v>
      </c>
      <c r="I179">
        <f>VLOOKUP($A179,$S$4:$X$199,I$3,FALSE)</f>
        <v>185297</v>
      </c>
      <c r="J179">
        <f>VLOOKUP($A179,$S$4:$X$199,J$3,FALSE)</f>
        <v>101095</v>
      </c>
      <c r="K179">
        <f>VLOOKUP($A179,$S$4:$X$199,K$3,FALSE)</f>
        <v>54.56</v>
      </c>
      <c r="L179">
        <f>VLOOKUP($A179,$S$4:$X$199,L$3,FALSE)</f>
        <v>84202</v>
      </c>
      <c r="M179" s="21">
        <f>VLOOKUP($A179,$S$4:$X$199,M$3,FALSE)</f>
        <v>45.44</v>
      </c>
      <c r="N179" s="55">
        <f t="shared" si="15"/>
        <v>-8.9788732394366161E-2</v>
      </c>
      <c r="O179" s="54">
        <f t="shared" si="16"/>
        <v>-4.0799999999999983</v>
      </c>
      <c r="P179" s="54">
        <f t="shared" si="17"/>
        <v>8795</v>
      </c>
      <c r="S179" t="s">
        <v>1248</v>
      </c>
      <c r="T179">
        <v>185297</v>
      </c>
      <c r="U179">
        <v>31002</v>
      </c>
      <c r="V179">
        <v>16.73</v>
      </c>
      <c r="W179">
        <v>154295</v>
      </c>
      <c r="X179">
        <v>83.27</v>
      </c>
      <c r="Y179" t="str">
        <f t="shared" si="13"/>
        <v>pr_principal</v>
      </c>
      <c r="Z179" t="str">
        <f t="shared" si="14"/>
        <v>pr_principal</v>
      </c>
    </row>
    <row r="180" spans="1:28" x14ac:dyDescent="0.3">
      <c r="A180" t="s">
        <v>1359</v>
      </c>
      <c r="B180">
        <v>224852</v>
      </c>
      <c r="C180">
        <v>8830</v>
      </c>
      <c r="D180">
        <v>3.927</v>
      </c>
      <c r="E180">
        <v>216022</v>
      </c>
      <c r="F180" s="21">
        <v>96.07</v>
      </c>
      <c r="H180" t="str">
        <f>VLOOKUP($A180,$S$4:$X$199,H$3,FALSE)</f>
        <v>pr_oldestdocumentdate</v>
      </c>
      <c r="I180">
        <f>VLOOKUP($A180,$S$4:$X$199,I$3,FALSE)</f>
        <v>185297</v>
      </c>
      <c r="J180">
        <f>VLOOKUP($A180,$S$4:$X$199,J$3,FALSE)</f>
        <v>5295</v>
      </c>
      <c r="K180">
        <f>VLOOKUP($A180,$S$4:$X$199,K$3,FALSE)</f>
        <v>2.8580000000000001</v>
      </c>
      <c r="L180">
        <f>VLOOKUP($A180,$S$4:$X$199,L$3,FALSE)</f>
        <v>180002</v>
      </c>
      <c r="M180" s="21">
        <f>VLOOKUP($A180,$S$4:$X$199,M$3,FALSE)</f>
        <v>97.14</v>
      </c>
      <c r="N180" s="55">
        <f t="shared" si="15"/>
        <v>-1.1015029853819306E-2</v>
      </c>
      <c r="O180" s="54">
        <f t="shared" si="16"/>
        <v>-1.0700000000000074</v>
      </c>
      <c r="P180" s="54">
        <f t="shared" si="17"/>
        <v>36020</v>
      </c>
      <c r="S180" t="s">
        <v>232</v>
      </c>
      <c r="T180">
        <v>185297</v>
      </c>
      <c r="U180">
        <v>70817</v>
      </c>
      <c r="V180">
        <v>38.22</v>
      </c>
      <c r="W180">
        <v>114480</v>
      </c>
      <c r="X180">
        <v>61.78</v>
      </c>
      <c r="Y180" t="str">
        <f t="shared" si="13"/>
        <v>ca_contract_valuec</v>
      </c>
      <c r="Z180" t="str">
        <f t="shared" si="14"/>
        <v>ca_contract_valuec</v>
      </c>
    </row>
    <row r="181" spans="1:28" x14ac:dyDescent="0.3">
      <c r="A181" t="s">
        <v>1369</v>
      </c>
      <c r="B181">
        <v>224852</v>
      </c>
      <c r="C181">
        <v>102469</v>
      </c>
      <c r="D181">
        <v>45.57</v>
      </c>
      <c r="E181">
        <v>122383</v>
      </c>
      <c r="F181" s="21">
        <v>54.43</v>
      </c>
      <c r="H181" t="str">
        <f>VLOOKUP($A181,$S$4:$X$199,H$3,FALSE)</f>
        <v>borroweroverallperformance</v>
      </c>
      <c r="I181">
        <f>VLOOKUP($A181,$S$4:$X$199,I$3,FALSE)</f>
        <v>185297</v>
      </c>
      <c r="J181">
        <f>VLOOKUP($A181,$S$4:$X$199,J$3,FALSE)</f>
        <v>82349</v>
      </c>
      <c r="K181">
        <f>VLOOKUP($A181,$S$4:$X$199,K$3,FALSE)</f>
        <v>44.44</v>
      </c>
      <c r="L181">
        <f>VLOOKUP($A181,$S$4:$X$199,L$3,FALSE)</f>
        <v>102948</v>
      </c>
      <c r="M181" s="21">
        <f>VLOOKUP($A181,$S$4:$X$199,M$3,FALSE)</f>
        <v>55.56</v>
      </c>
      <c r="N181" s="55">
        <f t="shared" si="15"/>
        <v>-2.0338372930165632E-2</v>
      </c>
      <c r="O181" s="54">
        <f t="shared" si="16"/>
        <v>-1.1300000000000026</v>
      </c>
      <c r="P181" s="54">
        <f t="shared" si="17"/>
        <v>19435</v>
      </c>
      <c r="S181" t="s">
        <v>1252</v>
      </c>
      <c r="T181">
        <v>185297</v>
      </c>
      <c r="U181">
        <v>35023</v>
      </c>
      <c r="V181">
        <v>18.899999999999999</v>
      </c>
      <c r="W181">
        <v>150274</v>
      </c>
      <c r="X181">
        <v>81.099999999999994</v>
      </c>
      <c r="Y181" t="str">
        <f t="shared" si="13"/>
        <v>procedure_type</v>
      </c>
      <c r="Z181" t="str">
        <f t="shared" si="14"/>
        <v>procedure_type</v>
      </c>
    </row>
    <row r="182" spans="1:28" x14ac:dyDescent="0.3">
      <c r="A182" t="s">
        <v>1370</v>
      </c>
      <c r="B182">
        <v>224852</v>
      </c>
      <c r="C182">
        <v>104206</v>
      </c>
      <c r="D182">
        <v>46.34</v>
      </c>
      <c r="E182">
        <v>120646</v>
      </c>
      <c r="F182" s="21">
        <v>53.66</v>
      </c>
      <c r="H182" t="str">
        <f>VLOOKUP($A182,$S$4:$X$199,H$3,FALSE)</f>
        <v>borrowergovernmentperformance</v>
      </c>
      <c r="I182">
        <f>VLOOKUP($A182,$S$4:$X$199,I$3,FALSE)</f>
        <v>185297</v>
      </c>
      <c r="J182">
        <f>VLOOKUP($A182,$S$4:$X$199,J$3,FALSE)</f>
        <v>83865</v>
      </c>
      <c r="K182">
        <f>VLOOKUP($A182,$S$4:$X$199,K$3,FALSE)</f>
        <v>45.26</v>
      </c>
      <c r="L182">
        <f>VLOOKUP($A182,$S$4:$X$199,L$3,FALSE)</f>
        <v>101432</v>
      </c>
      <c r="M182" s="21">
        <f>VLOOKUP($A182,$S$4:$X$199,M$3,FALSE)</f>
        <v>54.74</v>
      </c>
      <c r="N182" s="55">
        <f t="shared" si="15"/>
        <v>-1.9729630982828011E-2</v>
      </c>
      <c r="O182" s="54">
        <f t="shared" si="16"/>
        <v>-1.0800000000000054</v>
      </c>
      <c r="P182" s="54">
        <f t="shared" si="17"/>
        <v>19214</v>
      </c>
      <c r="S182" t="s">
        <v>27</v>
      </c>
      <c r="T182">
        <v>185297</v>
      </c>
      <c r="U182">
        <v>14</v>
      </c>
      <c r="V182">
        <v>7.6E-3</v>
      </c>
      <c r="W182">
        <v>185283</v>
      </c>
      <c r="X182">
        <v>99.99</v>
      </c>
      <c r="Y182" t="str">
        <f t="shared" si="13"/>
        <v>ca_procedure</v>
      </c>
      <c r="Z182" t="str">
        <f t="shared" si="14"/>
        <v>ca_procedure</v>
      </c>
    </row>
    <row r="183" spans="1:28" x14ac:dyDescent="0.3">
      <c r="A183" t="s">
        <v>1394</v>
      </c>
      <c r="B183">
        <v>224852</v>
      </c>
      <c r="C183">
        <v>104206</v>
      </c>
      <c r="D183">
        <v>46.34</v>
      </c>
      <c r="E183">
        <v>120646</v>
      </c>
      <c r="F183" s="21">
        <v>53.66</v>
      </c>
      <c r="H183" t="str">
        <f>VLOOKUP($A183,$S$4:$X$199,H$3,FALSE)</f>
        <v>borrowerimplementingagencyper</v>
      </c>
      <c r="I183">
        <f>VLOOKUP($A183,$S$4:$X$199,I$3,FALSE)</f>
        <v>185297</v>
      </c>
      <c r="J183">
        <f>VLOOKUP($A183,$S$4:$X$199,J$3,FALSE)</f>
        <v>83865</v>
      </c>
      <c r="K183">
        <f>VLOOKUP($A183,$S$4:$X$199,K$3,FALSE)</f>
        <v>45.26</v>
      </c>
      <c r="L183">
        <f>VLOOKUP($A183,$S$4:$X$199,L$3,FALSE)</f>
        <v>101432</v>
      </c>
      <c r="M183" s="21">
        <f>VLOOKUP($A183,$S$4:$X$199,M$3,FALSE)</f>
        <v>54.74</v>
      </c>
      <c r="N183" s="55">
        <f t="shared" si="15"/>
        <v>-1.9729630982828011E-2</v>
      </c>
      <c r="O183" s="54">
        <f t="shared" si="16"/>
        <v>-1.0800000000000054</v>
      </c>
      <c r="P183" s="54">
        <f t="shared" si="17"/>
        <v>19214</v>
      </c>
      <c r="S183" t="s">
        <v>74</v>
      </c>
      <c r="T183">
        <v>185297</v>
      </c>
      <c r="U183">
        <v>35365</v>
      </c>
      <c r="V183">
        <v>19.09</v>
      </c>
      <c r="W183">
        <v>149932</v>
      </c>
      <c r="X183">
        <v>80.91</v>
      </c>
      <c r="Y183" t="str">
        <f t="shared" si="13"/>
        <v>corr_proc</v>
      </c>
      <c r="Z183" t="str">
        <f t="shared" si="14"/>
        <v>corr_proc</v>
      </c>
    </row>
    <row r="184" spans="1:28" x14ac:dyDescent="0.3">
      <c r="A184" t="s">
        <v>1372</v>
      </c>
      <c r="B184">
        <v>224852</v>
      </c>
      <c r="C184">
        <v>223404</v>
      </c>
      <c r="D184">
        <v>99.36</v>
      </c>
      <c r="E184">
        <v>1448</v>
      </c>
      <c r="F184" s="21">
        <v>0.64400000000000002</v>
      </c>
      <c r="H184" t="str">
        <f>VLOOKUP($A184,$S$4:$X$199,H$3,FALSE)</f>
        <v>borrowerqualityexante</v>
      </c>
      <c r="I184">
        <f>VLOOKUP($A184,$S$4:$X$199,I$3,FALSE)</f>
        <v>185297</v>
      </c>
      <c r="J184">
        <f>VLOOKUP($A184,$S$4:$X$199,J$3,FALSE)</f>
        <v>185285</v>
      </c>
      <c r="K184">
        <f>VLOOKUP($A184,$S$4:$X$199,K$3,FALSE)</f>
        <v>99.99</v>
      </c>
      <c r="L184">
        <f>VLOOKUP($A184,$S$4:$X$199,L$3,FALSE)</f>
        <v>12</v>
      </c>
      <c r="M184" s="21">
        <f>VLOOKUP($A184,$S$4:$X$199,M$3,FALSE)</f>
        <v>6.4999999999999997E-3</v>
      </c>
      <c r="N184" s="55">
        <f t="shared" si="15"/>
        <v>98.076923076923094</v>
      </c>
      <c r="O184" s="54">
        <f t="shared" si="16"/>
        <v>0.63750000000000007</v>
      </c>
      <c r="P184" s="54">
        <f t="shared" si="17"/>
        <v>1436</v>
      </c>
      <c r="S184" t="s">
        <v>1255</v>
      </c>
      <c r="T184">
        <v>185297</v>
      </c>
      <c r="U184">
        <v>35365</v>
      </c>
      <c r="V184">
        <v>19.09</v>
      </c>
      <c r="W184">
        <v>149932</v>
      </c>
      <c r="X184">
        <v>80.91</v>
      </c>
      <c r="Y184" t="str">
        <f t="shared" si="13"/>
        <v>corr_proc3</v>
      </c>
      <c r="Z184" t="str">
        <f t="shared" si="14"/>
        <v>corr_proc3</v>
      </c>
    </row>
    <row r="185" spans="1:28" x14ac:dyDescent="0.3">
      <c r="A185" t="s">
        <v>232</v>
      </c>
      <c r="B185">
        <v>224852</v>
      </c>
      <c r="C185">
        <v>87876</v>
      </c>
      <c r="D185">
        <v>39.08</v>
      </c>
      <c r="E185">
        <v>136976</v>
      </c>
      <c r="F185" s="21">
        <v>60.92</v>
      </c>
      <c r="H185" t="str">
        <f>VLOOKUP($A185,$S$4:$X$199,H$3,FALSE)</f>
        <v>ca_contract_valuec</v>
      </c>
      <c r="I185">
        <f>VLOOKUP($A185,$S$4:$X$199,I$3,FALSE)</f>
        <v>185297</v>
      </c>
      <c r="J185">
        <f>VLOOKUP($A185,$S$4:$X$199,J$3,FALSE)</f>
        <v>70817</v>
      </c>
      <c r="K185">
        <f>VLOOKUP($A185,$S$4:$X$199,K$3,FALSE)</f>
        <v>38.22</v>
      </c>
      <c r="L185">
        <f>VLOOKUP($A185,$S$4:$X$199,L$3,FALSE)</f>
        <v>114480</v>
      </c>
      <c r="M185" s="21">
        <f>VLOOKUP($A185,$S$4:$X$199,M$3,FALSE)</f>
        <v>61.78</v>
      </c>
      <c r="N185" s="55">
        <f t="shared" si="15"/>
        <v>-1.3920362576885715E-2</v>
      </c>
      <c r="O185" s="54">
        <f t="shared" si="16"/>
        <v>-0.85999999999999943</v>
      </c>
      <c r="P185" s="54">
        <f t="shared" si="17"/>
        <v>22496</v>
      </c>
      <c r="S185" s="10" t="s">
        <v>1257</v>
      </c>
      <c r="T185" s="10">
        <v>185297</v>
      </c>
      <c r="U185" s="10">
        <v>35365</v>
      </c>
      <c r="V185" s="10">
        <v>19.09</v>
      </c>
      <c r="W185" s="10">
        <v>149932</v>
      </c>
      <c r="X185" s="10">
        <v>80.91</v>
      </c>
      <c r="Y185" s="10" t="str">
        <f t="shared" si="13"/>
        <v>corr_proc31</v>
      </c>
      <c r="Z185" s="10" t="e">
        <f t="shared" si="14"/>
        <v>#N/A</v>
      </c>
    </row>
    <row r="186" spans="1:28" x14ac:dyDescent="0.3">
      <c r="A186" t="s">
        <v>1252</v>
      </c>
      <c r="B186">
        <v>224852</v>
      </c>
      <c r="C186">
        <v>49874</v>
      </c>
      <c r="D186">
        <v>22.18</v>
      </c>
      <c r="E186">
        <v>174978</v>
      </c>
      <c r="F186" s="21">
        <v>77.819999999999993</v>
      </c>
      <c r="H186" t="str">
        <f>VLOOKUP($A186,$S$4:$X$199,H$3,FALSE)</f>
        <v>procedure_type</v>
      </c>
      <c r="I186">
        <f>VLOOKUP($A186,$S$4:$X$199,I$3,FALSE)</f>
        <v>185297</v>
      </c>
      <c r="J186">
        <f>VLOOKUP($A186,$S$4:$X$199,J$3,FALSE)</f>
        <v>35023</v>
      </c>
      <c r="K186">
        <f>VLOOKUP($A186,$S$4:$X$199,K$3,FALSE)</f>
        <v>18.899999999999999</v>
      </c>
      <c r="L186">
        <f>VLOOKUP($A186,$S$4:$X$199,L$3,FALSE)</f>
        <v>150274</v>
      </c>
      <c r="M186" s="21">
        <f>VLOOKUP($A186,$S$4:$X$199,M$3,FALSE)</f>
        <v>81.099999999999994</v>
      </c>
      <c r="N186" s="55">
        <f t="shared" si="15"/>
        <v>-4.0443896424167708E-2</v>
      </c>
      <c r="O186" s="54">
        <f t="shared" si="16"/>
        <v>-3.2800000000000011</v>
      </c>
      <c r="P186" s="54">
        <f t="shared" si="17"/>
        <v>24704</v>
      </c>
      <c r="S186" s="10" t="s">
        <v>1259</v>
      </c>
      <c r="T186" s="10">
        <v>185297</v>
      </c>
      <c r="U186" s="10">
        <v>35365</v>
      </c>
      <c r="V186" s="10">
        <v>19.09</v>
      </c>
      <c r="W186" s="10">
        <v>149932</v>
      </c>
      <c r="X186" s="10">
        <v>80.91</v>
      </c>
      <c r="Y186" s="10" t="str">
        <f t="shared" si="13"/>
        <v>corr_proc32</v>
      </c>
      <c r="Z186" s="10" t="e">
        <f t="shared" si="14"/>
        <v>#N/A</v>
      </c>
    </row>
    <row r="187" spans="1:28" x14ac:dyDescent="0.3">
      <c r="A187" t="s">
        <v>27</v>
      </c>
      <c r="B187">
        <v>224852</v>
      </c>
      <c r="C187">
        <v>2</v>
      </c>
      <c r="D187" s="16">
        <v>8.8999999999999995E-4</v>
      </c>
      <c r="E187">
        <v>224850</v>
      </c>
      <c r="F187" s="21">
        <v>100</v>
      </c>
      <c r="H187" t="str">
        <f>VLOOKUP($A187,$S$4:$X$199,H$3,FALSE)</f>
        <v>ca_procedure</v>
      </c>
      <c r="I187">
        <f>VLOOKUP($A187,$S$4:$X$199,I$3,FALSE)</f>
        <v>185297</v>
      </c>
      <c r="J187">
        <f>VLOOKUP($A187,$S$4:$X$199,J$3,FALSE)</f>
        <v>14</v>
      </c>
      <c r="K187">
        <f>VLOOKUP($A187,$S$4:$X$199,K$3,FALSE)</f>
        <v>7.6E-3</v>
      </c>
      <c r="L187">
        <f>VLOOKUP($A187,$S$4:$X$199,L$3,FALSE)</f>
        <v>185283</v>
      </c>
      <c r="M187" s="21">
        <f>VLOOKUP($A187,$S$4:$X$199,M$3,FALSE)</f>
        <v>99.99</v>
      </c>
      <c r="N187" s="55">
        <f t="shared" si="15"/>
        <v>1.0001000100015117E-4</v>
      </c>
      <c r="O187" s="54">
        <f t="shared" si="16"/>
        <v>1.0000000000005116E-2</v>
      </c>
      <c r="P187" s="54">
        <f t="shared" si="17"/>
        <v>39567</v>
      </c>
      <c r="S187" s="10" t="s">
        <v>1261</v>
      </c>
      <c r="T187" s="10">
        <v>185297</v>
      </c>
      <c r="U187" s="10">
        <v>35365</v>
      </c>
      <c r="V187" s="10">
        <v>19.09</v>
      </c>
      <c r="W187" s="10">
        <v>149932</v>
      </c>
      <c r="X187" s="10">
        <v>80.91</v>
      </c>
      <c r="Y187" s="10" t="str">
        <f t="shared" si="13"/>
        <v>corr_proc33</v>
      </c>
      <c r="Z187" s="10" t="e">
        <f t="shared" si="14"/>
        <v>#N/A</v>
      </c>
    </row>
    <row r="188" spans="1:28" x14ac:dyDescent="0.3">
      <c r="A188" t="s">
        <v>74</v>
      </c>
      <c r="B188">
        <v>224852</v>
      </c>
      <c r="C188">
        <v>50266</v>
      </c>
      <c r="D188">
        <v>22.36</v>
      </c>
      <c r="E188">
        <v>174586</v>
      </c>
      <c r="F188" s="21">
        <v>77.64</v>
      </c>
      <c r="H188" t="str">
        <f>VLOOKUP($A188,$S$4:$X$199,H$3,FALSE)</f>
        <v>corr_proc</v>
      </c>
      <c r="I188">
        <f>VLOOKUP($A188,$S$4:$X$199,I$3,FALSE)</f>
        <v>185297</v>
      </c>
      <c r="J188">
        <f>VLOOKUP($A188,$S$4:$X$199,J$3,FALSE)</f>
        <v>35365</v>
      </c>
      <c r="K188">
        <f>VLOOKUP($A188,$S$4:$X$199,K$3,FALSE)</f>
        <v>19.09</v>
      </c>
      <c r="L188">
        <f>VLOOKUP($A188,$S$4:$X$199,L$3,FALSE)</f>
        <v>149932</v>
      </c>
      <c r="M188" s="21">
        <f>VLOOKUP($A188,$S$4:$X$199,M$3,FALSE)</f>
        <v>80.91</v>
      </c>
      <c r="N188" s="55">
        <f t="shared" si="15"/>
        <v>-4.0415276232851266E-2</v>
      </c>
      <c r="O188" s="54">
        <f t="shared" si="16"/>
        <v>-3.269999999999996</v>
      </c>
      <c r="P188" s="54">
        <f t="shared" si="17"/>
        <v>24654</v>
      </c>
      <c r="S188" t="s">
        <v>78</v>
      </c>
      <c r="T188">
        <v>185297</v>
      </c>
      <c r="U188">
        <v>42764</v>
      </c>
      <c r="V188">
        <v>23.08</v>
      </c>
      <c r="W188">
        <v>142533</v>
      </c>
      <c r="X188">
        <v>76.92</v>
      </c>
      <c r="Y188" t="str">
        <f t="shared" si="13"/>
        <v>fsuppl</v>
      </c>
      <c r="Z188" t="str">
        <f t="shared" si="14"/>
        <v>fsuppl</v>
      </c>
    </row>
    <row r="189" spans="1:28" x14ac:dyDescent="0.3">
      <c r="A189" t="s">
        <v>1255</v>
      </c>
      <c r="B189">
        <v>224852</v>
      </c>
      <c r="C189">
        <v>50266</v>
      </c>
      <c r="D189">
        <v>22.36</v>
      </c>
      <c r="E189">
        <v>174586</v>
      </c>
      <c r="F189" s="21">
        <v>77.64</v>
      </c>
      <c r="H189" t="str">
        <f>VLOOKUP($A189,$S$4:$X$199,H$3,FALSE)</f>
        <v>corr_proc3</v>
      </c>
      <c r="I189">
        <f>VLOOKUP($A189,$S$4:$X$199,I$3,FALSE)</f>
        <v>185297</v>
      </c>
      <c r="J189">
        <f>VLOOKUP($A189,$S$4:$X$199,J$3,FALSE)</f>
        <v>35365</v>
      </c>
      <c r="K189">
        <f>VLOOKUP($A189,$S$4:$X$199,K$3,FALSE)</f>
        <v>19.09</v>
      </c>
      <c r="L189">
        <f>VLOOKUP($A189,$S$4:$X$199,L$3,FALSE)</f>
        <v>149932</v>
      </c>
      <c r="M189" s="21">
        <f>VLOOKUP($A189,$S$4:$X$199,M$3,FALSE)</f>
        <v>80.91</v>
      </c>
      <c r="N189" s="55">
        <f t="shared" si="15"/>
        <v>-4.0415276232851266E-2</v>
      </c>
      <c r="O189" s="54">
        <f t="shared" si="16"/>
        <v>-3.269999999999996</v>
      </c>
      <c r="P189" s="54">
        <f t="shared" si="17"/>
        <v>24654</v>
      </c>
      <c r="S189" s="10" t="s">
        <v>119</v>
      </c>
      <c r="T189" s="10">
        <v>185297</v>
      </c>
      <c r="U189" s="10">
        <v>133861</v>
      </c>
      <c r="V189" s="10">
        <v>72.239999999999995</v>
      </c>
      <c r="W189" s="10">
        <v>51436</v>
      </c>
      <c r="X189" s="10">
        <v>27.76</v>
      </c>
      <c r="Y189" s="10" t="e">
        <f t="shared" si="13"/>
        <v>#N/A</v>
      </c>
      <c r="Z189" t="str">
        <f t="shared" si="14"/>
        <v>w_name_iso2</v>
      </c>
    </row>
    <row r="190" spans="1:28" x14ac:dyDescent="0.3">
      <c r="A190" t="s">
        <v>1257</v>
      </c>
      <c r="B190">
        <v>224852</v>
      </c>
      <c r="C190">
        <v>50266</v>
      </c>
      <c r="D190">
        <v>22.36</v>
      </c>
      <c r="E190">
        <v>174586</v>
      </c>
      <c r="F190" s="21">
        <v>77.64</v>
      </c>
      <c r="H190" t="str">
        <f>VLOOKUP($A190,$S$4:$X$199,H$3,FALSE)</f>
        <v>corr_proc31</v>
      </c>
      <c r="I190">
        <f>VLOOKUP($A190,$S$4:$X$199,I$3,FALSE)</f>
        <v>185297</v>
      </c>
      <c r="J190">
        <f>VLOOKUP($A190,$S$4:$X$199,J$3,FALSE)</f>
        <v>35365</v>
      </c>
      <c r="K190">
        <f>VLOOKUP($A190,$S$4:$X$199,K$3,FALSE)</f>
        <v>19.09</v>
      </c>
      <c r="L190">
        <f>VLOOKUP($A190,$S$4:$X$199,L$3,FALSE)</f>
        <v>149932</v>
      </c>
      <c r="M190" s="21">
        <f>VLOOKUP($A190,$S$4:$X$199,M$3,FALSE)</f>
        <v>80.91</v>
      </c>
      <c r="N190" s="55">
        <f t="shared" si="15"/>
        <v>-4.0415276232851266E-2</v>
      </c>
      <c r="O190" s="54">
        <f t="shared" si="16"/>
        <v>-3.269999999999996</v>
      </c>
      <c r="P190" s="54">
        <f t="shared" si="17"/>
        <v>24654</v>
      </c>
      <c r="S190" t="s">
        <v>124</v>
      </c>
      <c r="T190">
        <v>185297</v>
      </c>
      <c r="U190">
        <v>136113</v>
      </c>
      <c r="V190">
        <v>73.459999999999994</v>
      </c>
      <c r="W190">
        <v>49184</v>
      </c>
      <c r="X190">
        <v>26.54</v>
      </c>
      <c r="Y190" t="str">
        <f t="shared" si="13"/>
        <v>sec_score</v>
      </c>
      <c r="Z190" t="str">
        <f t="shared" si="14"/>
        <v>sec_score</v>
      </c>
    </row>
    <row r="191" spans="1:28" x14ac:dyDescent="0.3">
      <c r="A191" t="s">
        <v>1259</v>
      </c>
      <c r="B191">
        <v>224852</v>
      </c>
      <c r="C191">
        <v>50266</v>
      </c>
      <c r="D191">
        <v>22.36</v>
      </c>
      <c r="E191">
        <v>174586</v>
      </c>
      <c r="F191" s="21">
        <v>77.64</v>
      </c>
      <c r="H191" t="str">
        <f>VLOOKUP($A191,$S$4:$X$199,H$3,FALSE)</f>
        <v>corr_proc32</v>
      </c>
      <c r="I191">
        <f>VLOOKUP($A191,$S$4:$X$199,I$3,FALSE)</f>
        <v>185297</v>
      </c>
      <c r="J191">
        <f>VLOOKUP($A191,$S$4:$X$199,J$3,FALSE)</f>
        <v>35365</v>
      </c>
      <c r="K191">
        <f>VLOOKUP($A191,$S$4:$X$199,K$3,FALSE)</f>
        <v>19.09</v>
      </c>
      <c r="L191">
        <f>VLOOKUP($A191,$S$4:$X$199,L$3,FALSE)</f>
        <v>149932</v>
      </c>
      <c r="M191" s="21">
        <f>VLOOKUP($A191,$S$4:$X$199,M$3,FALSE)</f>
        <v>80.91</v>
      </c>
      <c r="N191" s="55">
        <f t="shared" si="15"/>
        <v>-4.0415276232851266E-2</v>
      </c>
      <c r="O191" s="54">
        <f t="shared" si="16"/>
        <v>-3.269999999999996</v>
      </c>
      <c r="P191" s="54">
        <f t="shared" si="17"/>
        <v>24654</v>
      </c>
      <c r="S191" t="s">
        <v>126</v>
      </c>
      <c r="T191">
        <v>185297</v>
      </c>
      <c r="U191">
        <v>136912</v>
      </c>
      <c r="V191">
        <v>73.89</v>
      </c>
      <c r="W191">
        <v>48385</v>
      </c>
      <c r="X191">
        <v>26.11</v>
      </c>
      <c r="Y191" t="str">
        <f t="shared" si="13"/>
        <v>sec_score_max</v>
      </c>
      <c r="Z191" t="str">
        <f t="shared" si="14"/>
        <v>sec_score_max</v>
      </c>
    </row>
    <row r="192" spans="1:28" x14ac:dyDescent="0.3">
      <c r="A192" t="s">
        <v>1261</v>
      </c>
      <c r="B192">
        <v>224852</v>
      </c>
      <c r="C192">
        <v>50266</v>
      </c>
      <c r="D192">
        <v>22.36</v>
      </c>
      <c r="E192">
        <v>174586</v>
      </c>
      <c r="F192" s="21">
        <v>77.64</v>
      </c>
      <c r="H192" t="str">
        <f>VLOOKUP($A192,$S$4:$X$199,H$3,FALSE)</f>
        <v>corr_proc33</v>
      </c>
      <c r="I192">
        <f>VLOOKUP($A192,$S$4:$X$199,I$3,FALSE)</f>
        <v>185297</v>
      </c>
      <c r="J192">
        <f>VLOOKUP($A192,$S$4:$X$199,J$3,FALSE)</f>
        <v>35365</v>
      </c>
      <c r="K192">
        <f>VLOOKUP($A192,$S$4:$X$199,K$3,FALSE)</f>
        <v>19.09</v>
      </c>
      <c r="L192">
        <f>VLOOKUP($A192,$S$4:$X$199,L$3,FALSE)</f>
        <v>149932</v>
      </c>
      <c r="M192" s="21">
        <f>VLOOKUP($A192,$S$4:$X$199,M$3,FALSE)</f>
        <v>80.91</v>
      </c>
      <c r="N192" s="55">
        <f t="shared" si="15"/>
        <v>-4.0415276232851266E-2</v>
      </c>
      <c r="O192" s="54">
        <f t="shared" si="16"/>
        <v>-3.269999999999996</v>
      </c>
      <c r="P192" s="54">
        <f t="shared" si="17"/>
        <v>24654</v>
      </c>
      <c r="S192" t="s">
        <v>128</v>
      </c>
      <c r="T192">
        <v>185297</v>
      </c>
      <c r="U192">
        <v>42764</v>
      </c>
      <c r="V192">
        <v>23.08</v>
      </c>
      <c r="W192">
        <v>142533</v>
      </c>
      <c r="X192">
        <v>76.92</v>
      </c>
      <c r="Y192" t="str">
        <f t="shared" si="13"/>
        <v>taxhav</v>
      </c>
      <c r="Z192" t="str">
        <f t="shared" si="14"/>
        <v>taxhav</v>
      </c>
    </row>
    <row r="193" spans="1:26" x14ac:dyDescent="0.3">
      <c r="A193" t="s">
        <v>78</v>
      </c>
      <c r="B193">
        <v>224852</v>
      </c>
      <c r="C193">
        <v>59184</v>
      </c>
      <c r="D193">
        <v>26.32</v>
      </c>
      <c r="E193">
        <v>165668</v>
      </c>
      <c r="F193" s="21">
        <v>73.680000000000007</v>
      </c>
      <c r="H193" t="str">
        <f>VLOOKUP($A193,$S$4:$X$199,H$3,FALSE)</f>
        <v>fsuppl</v>
      </c>
      <c r="I193">
        <f>VLOOKUP($A193,$S$4:$X$199,I$3,FALSE)</f>
        <v>185297</v>
      </c>
      <c r="J193">
        <f>VLOOKUP($A193,$S$4:$X$199,J$3,FALSE)</f>
        <v>42764</v>
      </c>
      <c r="K193">
        <f>VLOOKUP($A193,$S$4:$X$199,K$3,FALSE)</f>
        <v>23.08</v>
      </c>
      <c r="L193">
        <f>VLOOKUP($A193,$S$4:$X$199,L$3,FALSE)</f>
        <v>142533</v>
      </c>
      <c r="M193" s="21">
        <f>VLOOKUP($A193,$S$4:$X$199,M$3,FALSE)</f>
        <v>76.92</v>
      </c>
      <c r="N193" s="55">
        <f t="shared" si="15"/>
        <v>-4.2121684867394628E-2</v>
      </c>
      <c r="O193" s="54">
        <f t="shared" si="16"/>
        <v>-3.2399999999999949</v>
      </c>
      <c r="P193" s="54">
        <f t="shared" si="17"/>
        <v>23135</v>
      </c>
      <c r="S193" t="s">
        <v>131</v>
      </c>
      <c r="T193">
        <v>185297</v>
      </c>
      <c r="U193">
        <v>42764</v>
      </c>
      <c r="V193">
        <v>23.08</v>
      </c>
      <c r="W193">
        <v>142533</v>
      </c>
      <c r="X193">
        <v>76.92</v>
      </c>
      <c r="Y193" t="str">
        <f t="shared" si="13"/>
        <v>taxhav_fixed</v>
      </c>
      <c r="Z193" t="str">
        <f t="shared" si="14"/>
        <v>taxhav_fixed</v>
      </c>
    </row>
    <row r="194" spans="1:26" x14ac:dyDescent="0.3">
      <c r="A194" t="s">
        <v>117</v>
      </c>
      <c r="B194">
        <v>224852</v>
      </c>
      <c r="C194">
        <v>141385</v>
      </c>
      <c r="D194">
        <v>62.88</v>
      </c>
      <c r="E194">
        <v>83467</v>
      </c>
      <c r="F194" s="21">
        <v>37.119999999999997</v>
      </c>
      <c r="H194" t="e">
        <f>VLOOKUP($A194,$S$4:$X$199,H$3,FALSE)</f>
        <v>#N/A</v>
      </c>
      <c r="I194" t="e">
        <f>VLOOKUP($A194,$S$4:$X$199,I$3,FALSE)</f>
        <v>#N/A</v>
      </c>
      <c r="J194" t="e">
        <f>VLOOKUP($A194,$S$4:$X$199,J$3,FALSE)</f>
        <v>#N/A</v>
      </c>
      <c r="K194" t="e">
        <f>VLOOKUP($A194,$S$4:$X$199,K$3,FALSE)</f>
        <v>#N/A</v>
      </c>
      <c r="L194" t="e">
        <f>VLOOKUP($A194,$S$4:$X$199,L$3,FALSE)</f>
        <v>#N/A</v>
      </c>
      <c r="M194" s="21" t="e">
        <f>VLOOKUP($A194,$S$4:$X$199,M$3,FALSE)</f>
        <v>#N/A</v>
      </c>
      <c r="N194" s="55" t="e">
        <f t="shared" si="15"/>
        <v>#N/A</v>
      </c>
      <c r="O194" s="54" t="e">
        <f t="shared" si="16"/>
        <v>#N/A</v>
      </c>
      <c r="P194" s="54" t="e">
        <f t="shared" si="17"/>
        <v>#N/A</v>
      </c>
      <c r="S194" t="s">
        <v>133</v>
      </c>
      <c r="T194">
        <v>185297</v>
      </c>
      <c r="U194">
        <v>42764</v>
      </c>
      <c r="V194">
        <v>23.08</v>
      </c>
      <c r="W194">
        <v>142533</v>
      </c>
      <c r="X194">
        <v>76.92</v>
      </c>
      <c r="Y194" t="str">
        <f t="shared" si="13"/>
        <v>taxhav3</v>
      </c>
      <c r="Z194" t="str">
        <f t="shared" si="14"/>
        <v>taxhav3</v>
      </c>
    </row>
    <row r="195" spans="1:26" x14ac:dyDescent="0.3">
      <c r="A195" t="s">
        <v>1296</v>
      </c>
      <c r="B195">
        <v>224852</v>
      </c>
      <c r="C195">
        <v>141385</v>
      </c>
      <c r="D195">
        <v>62.88</v>
      </c>
      <c r="E195">
        <v>83467</v>
      </c>
      <c r="F195" s="21">
        <v>37.119999999999997</v>
      </c>
      <c r="H195" t="e">
        <f>VLOOKUP($A195,$S$4:$X$199,H$3,FALSE)</f>
        <v>#N/A</v>
      </c>
      <c r="I195" t="e">
        <f>VLOOKUP($A195,$S$4:$X$199,I$3,FALSE)</f>
        <v>#N/A</v>
      </c>
      <c r="J195" t="e">
        <f>VLOOKUP($A195,$S$4:$X$199,J$3,FALSE)</f>
        <v>#N/A</v>
      </c>
      <c r="K195" t="e">
        <f>VLOOKUP($A195,$S$4:$X$199,K$3,FALSE)</f>
        <v>#N/A</v>
      </c>
      <c r="L195" t="e">
        <f>VLOOKUP($A195,$S$4:$X$199,L$3,FALSE)</f>
        <v>#N/A</v>
      </c>
      <c r="M195" s="21" t="e">
        <f>VLOOKUP($A195,$S$4:$X$199,M$3,FALSE)</f>
        <v>#N/A</v>
      </c>
      <c r="N195" s="55" t="e">
        <f t="shared" si="15"/>
        <v>#N/A</v>
      </c>
      <c r="O195" s="54" t="e">
        <f t="shared" si="16"/>
        <v>#N/A</v>
      </c>
      <c r="P195" s="54" t="e">
        <f t="shared" si="17"/>
        <v>#N/A</v>
      </c>
      <c r="S195" t="s">
        <v>136</v>
      </c>
      <c r="T195">
        <v>185297</v>
      </c>
      <c r="U195">
        <v>42764</v>
      </c>
      <c r="V195">
        <v>23.08</v>
      </c>
      <c r="W195">
        <v>142533</v>
      </c>
      <c r="X195">
        <v>76.92</v>
      </c>
      <c r="Y195" t="str">
        <f t="shared" si="13"/>
        <v>taxhav3bi</v>
      </c>
      <c r="Z195" t="str">
        <f t="shared" si="14"/>
        <v>taxhav3bi</v>
      </c>
    </row>
    <row r="196" spans="1:26" x14ac:dyDescent="0.3">
      <c r="A196" t="s">
        <v>124</v>
      </c>
      <c r="B196">
        <v>224852</v>
      </c>
      <c r="C196">
        <v>157159</v>
      </c>
      <c r="D196">
        <v>69.89</v>
      </c>
      <c r="E196">
        <v>67693</v>
      </c>
      <c r="F196" s="21">
        <v>30.11</v>
      </c>
      <c r="H196" t="str">
        <f>VLOOKUP($A196,$S$4:$X$199,H$3,FALSE)</f>
        <v>sec_score</v>
      </c>
      <c r="I196">
        <f>VLOOKUP($A196,$S$4:$X$199,I$3,FALSE)</f>
        <v>185297</v>
      </c>
      <c r="J196">
        <f>VLOOKUP($A196,$S$4:$X$199,J$3,FALSE)</f>
        <v>136113</v>
      </c>
      <c r="K196">
        <f>VLOOKUP($A196,$S$4:$X$199,K$3,FALSE)</f>
        <v>73.459999999999994</v>
      </c>
      <c r="L196">
        <f>VLOOKUP($A196,$S$4:$X$199,L$3,FALSE)</f>
        <v>49184</v>
      </c>
      <c r="M196" s="21">
        <f>VLOOKUP($A196,$S$4:$X$199,M$3,FALSE)</f>
        <v>26.54</v>
      </c>
      <c r="N196" s="55">
        <f t="shared" si="15"/>
        <v>0.13451394122079882</v>
      </c>
      <c r="O196" s="54">
        <f t="shared" si="16"/>
        <v>3.5700000000000003</v>
      </c>
      <c r="P196" s="54">
        <f t="shared" si="17"/>
        <v>18509</v>
      </c>
      <c r="S196" s="10" t="s">
        <v>1270</v>
      </c>
      <c r="T196" s="10">
        <v>185297</v>
      </c>
      <c r="U196" s="10">
        <v>42764</v>
      </c>
      <c r="V196" s="10">
        <v>23.08</v>
      </c>
      <c r="W196" s="10">
        <v>142533</v>
      </c>
      <c r="X196" s="10">
        <v>76.92</v>
      </c>
      <c r="Y196" s="10" t="str">
        <f t="shared" si="13"/>
        <v>taxhav31</v>
      </c>
      <c r="Z196" s="10" t="e">
        <f t="shared" si="14"/>
        <v>#N/A</v>
      </c>
    </row>
    <row r="197" spans="1:26" x14ac:dyDescent="0.3">
      <c r="A197" t="s">
        <v>126</v>
      </c>
      <c r="B197">
        <v>224852</v>
      </c>
      <c r="C197">
        <v>159492</v>
      </c>
      <c r="D197">
        <v>70.930000000000007</v>
      </c>
      <c r="E197">
        <v>65360</v>
      </c>
      <c r="F197" s="21">
        <v>29.07</v>
      </c>
      <c r="H197" t="str">
        <f>VLOOKUP($A197,$S$4:$X$199,H$3,FALSE)</f>
        <v>sec_score_max</v>
      </c>
      <c r="I197">
        <f>VLOOKUP($A197,$S$4:$X$199,I$3,FALSE)</f>
        <v>185297</v>
      </c>
      <c r="J197">
        <f>VLOOKUP($A197,$S$4:$X$199,J$3,FALSE)</f>
        <v>136912</v>
      </c>
      <c r="K197">
        <f>VLOOKUP($A197,$S$4:$X$199,K$3,FALSE)</f>
        <v>73.89</v>
      </c>
      <c r="L197">
        <f>VLOOKUP($A197,$S$4:$X$199,L$3,FALSE)</f>
        <v>48385</v>
      </c>
      <c r="M197" s="21">
        <f>VLOOKUP($A197,$S$4:$X$199,M$3,FALSE)</f>
        <v>26.11</v>
      </c>
      <c r="N197" s="55">
        <f t="shared" si="15"/>
        <v>0.11336652623515898</v>
      </c>
      <c r="O197" s="54">
        <f t="shared" si="16"/>
        <v>2.9600000000000009</v>
      </c>
      <c r="P197" s="54">
        <f t="shared" si="17"/>
        <v>16975</v>
      </c>
      <c r="S197" s="10" t="s">
        <v>1272</v>
      </c>
      <c r="T197" s="10">
        <v>185297</v>
      </c>
      <c r="U197" s="10">
        <v>42764</v>
      </c>
      <c r="V197" s="10">
        <v>23.08</v>
      </c>
      <c r="W197" s="10">
        <v>142533</v>
      </c>
      <c r="X197" s="10">
        <v>76.92</v>
      </c>
      <c r="Y197" s="10" t="str">
        <f t="shared" ref="Y197:Y199" si="18">VLOOKUP(S197,$A$4:$A$205,1,FALSE)</f>
        <v>taxhav32</v>
      </c>
      <c r="Z197" s="10" t="e">
        <f t="shared" ref="Z197:Z199" si="19">VLOOKUP(S197,$AB$4:$AB$178,1,FALSE)</f>
        <v>#N/A</v>
      </c>
    </row>
    <row r="198" spans="1:26" x14ac:dyDescent="0.3">
      <c r="A198" t="s">
        <v>128</v>
      </c>
      <c r="B198">
        <v>224852</v>
      </c>
      <c r="C198">
        <v>59184</v>
      </c>
      <c r="D198">
        <v>26.32</v>
      </c>
      <c r="E198">
        <v>165668</v>
      </c>
      <c r="F198" s="21">
        <v>73.680000000000007</v>
      </c>
      <c r="H198" t="str">
        <f>VLOOKUP($A198,$S$4:$X$199,H$3,FALSE)</f>
        <v>taxhav</v>
      </c>
      <c r="I198">
        <f>VLOOKUP($A198,$S$4:$X$199,I$3,FALSE)</f>
        <v>185297</v>
      </c>
      <c r="J198">
        <f>VLOOKUP($A198,$S$4:$X$199,J$3,FALSE)</f>
        <v>42764</v>
      </c>
      <c r="K198">
        <f>VLOOKUP($A198,$S$4:$X$199,K$3,FALSE)</f>
        <v>23.08</v>
      </c>
      <c r="L198">
        <f>VLOOKUP($A198,$S$4:$X$199,L$3,FALSE)</f>
        <v>142533</v>
      </c>
      <c r="M198" s="21">
        <f>VLOOKUP($A198,$S$4:$X$199,M$3,FALSE)</f>
        <v>76.92</v>
      </c>
      <c r="N198" s="55">
        <f t="shared" si="15"/>
        <v>-4.2121684867394628E-2</v>
      </c>
      <c r="O198" s="54">
        <f t="shared" si="16"/>
        <v>-3.2399999999999949</v>
      </c>
      <c r="P198" s="54">
        <f t="shared" si="17"/>
        <v>23135</v>
      </c>
      <c r="S198" s="10" t="s">
        <v>1274</v>
      </c>
      <c r="T198" s="10">
        <v>185297</v>
      </c>
      <c r="U198" s="10">
        <v>42764</v>
      </c>
      <c r="V198" s="10">
        <v>23.08</v>
      </c>
      <c r="W198" s="10">
        <v>142533</v>
      </c>
      <c r="X198" s="10">
        <v>76.92</v>
      </c>
      <c r="Y198" s="10" t="str">
        <f t="shared" si="18"/>
        <v>taxhav33</v>
      </c>
      <c r="Z198" s="10" t="e">
        <f t="shared" si="19"/>
        <v>#N/A</v>
      </c>
    </row>
    <row r="199" spans="1:26" x14ac:dyDescent="0.3">
      <c r="A199" t="s">
        <v>131</v>
      </c>
      <c r="B199">
        <v>224852</v>
      </c>
      <c r="C199">
        <v>59184</v>
      </c>
      <c r="D199">
        <v>26.32</v>
      </c>
      <c r="E199">
        <v>165668</v>
      </c>
      <c r="F199" s="21">
        <v>73.680000000000007</v>
      </c>
      <c r="H199" t="str">
        <f>VLOOKUP($A199,$S$4:$X$199,H$3,FALSE)</f>
        <v>taxhav_fixed</v>
      </c>
      <c r="I199">
        <f>VLOOKUP($A199,$S$4:$X$199,I$3,FALSE)</f>
        <v>185297</v>
      </c>
      <c r="J199">
        <f>VLOOKUP($A199,$S$4:$X$199,J$3,FALSE)</f>
        <v>42764</v>
      </c>
      <c r="K199">
        <f>VLOOKUP($A199,$S$4:$X$199,K$3,FALSE)</f>
        <v>23.08</v>
      </c>
      <c r="L199">
        <f>VLOOKUP($A199,$S$4:$X$199,L$3,FALSE)</f>
        <v>142533</v>
      </c>
      <c r="M199" s="21">
        <f>VLOOKUP($A199,$S$4:$X$199,M$3,FALSE)</f>
        <v>76.92</v>
      </c>
      <c r="N199" s="55">
        <f t="shared" si="15"/>
        <v>-4.2121684867394628E-2</v>
      </c>
      <c r="O199" s="54">
        <f t="shared" si="16"/>
        <v>-3.2399999999999949</v>
      </c>
      <c r="P199" s="54">
        <f t="shared" si="17"/>
        <v>23135</v>
      </c>
      <c r="S199" s="10" t="s">
        <v>1276</v>
      </c>
      <c r="T199" s="10">
        <v>185297</v>
      </c>
      <c r="U199" s="10">
        <v>42764</v>
      </c>
      <c r="V199" s="10">
        <v>23.08</v>
      </c>
      <c r="W199" s="10">
        <v>142533</v>
      </c>
      <c r="X199" s="10">
        <v>76.92</v>
      </c>
      <c r="Y199" s="10" t="str">
        <f t="shared" si="18"/>
        <v>taxhav34</v>
      </c>
      <c r="Z199" s="10" t="e">
        <f t="shared" si="19"/>
        <v>#N/A</v>
      </c>
    </row>
    <row r="200" spans="1:26" x14ac:dyDescent="0.3">
      <c r="A200" t="s">
        <v>133</v>
      </c>
      <c r="B200">
        <v>224852</v>
      </c>
      <c r="C200">
        <v>59184</v>
      </c>
      <c r="D200">
        <v>26.32</v>
      </c>
      <c r="E200">
        <v>165668</v>
      </c>
      <c r="F200" s="21">
        <v>73.680000000000007</v>
      </c>
      <c r="H200" t="str">
        <f>VLOOKUP($A200,$S$4:$X$199,H$3,FALSE)</f>
        <v>taxhav3</v>
      </c>
      <c r="I200">
        <f>VLOOKUP($A200,$S$4:$X$199,I$3,FALSE)</f>
        <v>185297</v>
      </c>
      <c r="J200">
        <f>VLOOKUP($A200,$S$4:$X$199,J$3,FALSE)</f>
        <v>42764</v>
      </c>
      <c r="K200">
        <f>VLOOKUP($A200,$S$4:$X$199,K$3,FALSE)</f>
        <v>23.08</v>
      </c>
      <c r="L200">
        <f>VLOOKUP($A200,$S$4:$X$199,L$3,FALSE)</f>
        <v>142533</v>
      </c>
      <c r="M200" s="21">
        <f>VLOOKUP($A200,$S$4:$X$199,M$3,FALSE)</f>
        <v>76.92</v>
      </c>
      <c r="N200" s="55">
        <f t="shared" si="15"/>
        <v>-4.2121684867394628E-2</v>
      </c>
      <c r="O200" s="54">
        <f t="shared" si="16"/>
        <v>-3.2399999999999949</v>
      </c>
      <c r="P200" s="54">
        <f t="shared" si="17"/>
        <v>23135</v>
      </c>
    </row>
    <row r="201" spans="1:26" x14ac:dyDescent="0.3">
      <c r="A201" t="s">
        <v>136</v>
      </c>
      <c r="B201">
        <v>224852</v>
      </c>
      <c r="C201">
        <v>59184</v>
      </c>
      <c r="D201">
        <v>26.32</v>
      </c>
      <c r="E201">
        <v>165668</v>
      </c>
      <c r="F201" s="21">
        <v>73.680000000000007</v>
      </c>
      <c r="H201" t="str">
        <f>VLOOKUP($A201,$S$4:$X$199,H$3,FALSE)</f>
        <v>taxhav3bi</v>
      </c>
      <c r="I201">
        <f>VLOOKUP($A201,$S$4:$X$199,I$3,FALSE)</f>
        <v>185297</v>
      </c>
      <c r="J201">
        <f>VLOOKUP($A201,$S$4:$X$199,J$3,FALSE)</f>
        <v>42764</v>
      </c>
      <c r="K201">
        <f>VLOOKUP($A201,$S$4:$X$199,K$3,FALSE)</f>
        <v>23.08</v>
      </c>
      <c r="L201">
        <f>VLOOKUP($A201,$S$4:$X$199,L$3,FALSE)</f>
        <v>142533</v>
      </c>
      <c r="M201" s="21">
        <f>VLOOKUP($A201,$S$4:$X$199,M$3,FALSE)</f>
        <v>76.92</v>
      </c>
      <c r="N201" s="55">
        <f t="shared" si="15"/>
        <v>-4.2121684867394628E-2</v>
      </c>
      <c r="O201" s="54">
        <f t="shared" si="16"/>
        <v>-3.2399999999999949</v>
      </c>
      <c r="P201" s="54">
        <f t="shared" si="17"/>
        <v>23135</v>
      </c>
    </row>
    <row r="202" spans="1:26" x14ac:dyDescent="0.3">
      <c r="A202" t="s">
        <v>1270</v>
      </c>
      <c r="B202">
        <v>224852</v>
      </c>
      <c r="C202">
        <v>59184</v>
      </c>
      <c r="D202">
        <v>26.32</v>
      </c>
      <c r="E202">
        <v>165668</v>
      </c>
      <c r="F202" s="21">
        <v>73.680000000000007</v>
      </c>
      <c r="H202" t="str">
        <f>VLOOKUP($A202,$S$4:$X$199,H$3,FALSE)</f>
        <v>taxhav31</v>
      </c>
      <c r="I202">
        <f>VLOOKUP($A202,$S$4:$X$199,I$3,FALSE)</f>
        <v>185297</v>
      </c>
      <c r="J202">
        <f>VLOOKUP($A202,$S$4:$X$199,J$3,FALSE)</f>
        <v>42764</v>
      </c>
      <c r="K202">
        <f>VLOOKUP($A202,$S$4:$X$199,K$3,FALSE)</f>
        <v>23.08</v>
      </c>
      <c r="L202">
        <f>VLOOKUP($A202,$S$4:$X$199,L$3,FALSE)</f>
        <v>142533</v>
      </c>
      <c r="M202" s="21">
        <f>VLOOKUP($A202,$S$4:$X$199,M$3,FALSE)</f>
        <v>76.92</v>
      </c>
      <c r="N202" s="55">
        <f t="shared" si="15"/>
        <v>-4.2121684867394628E-2</v>
      </c>
      <c r="O202" s="54">
        <f t="shared" si="16"/>
        <v>-3.2399999999999949</v>
      </c>
      <c r="P202" s="54">
        <f t="shared" si="17"/>
        <v>23135</v>
      </c>
    </row>
    <row r="203" spans="1:26" x14ac:dyDescent="0.3">
      <c r="A203" t="s">
        <v>1272</v>
      </c>
      <c r="B203">
        <v>224852</v>
      </c>
      <c r="C203">
        <v>59184</v>
      </c>
      <c r="D203">
        <v>26.32</v>
      </c>
      <c r="E203">
        <v>165668</v>
      </c>
      <c r="F203" s="21">
        <v>73.680000000000007</v>
      </c>
      <c r="H203" t="str">
        <f>VLOOKUP($A203,$S$4:$X$199,H$3,FALSE)</f>
        <v>taxhav32</v>
      </c>
      <c r="I203">
        <f>VLOOKUP($A203,$S$4:$X$199,I$3,FALSE)</f>
        <v>185297</v>
      </c>
      <c r="J203">
        <f>VLOOKUP($A203,$S$4:$X$199,J$3,FALSE)</f>
        <v>42764</v>
      </c>
      <c r="K203">
        <f>VLOOKUP($A203,$S$4:$X$199,K$3,FALSE)</f>
        <v>23.08</v>
      </c>
      <c r="L203">
        <f>VLOOKUP($A203,$S$4:$X$199,L$3,FALSE)</f>
        <v>142533</v>
      </c>
      <c r="M203" s="21">
        <f>VLOOKUP($A203,$S$4:$X$199,M$3,FALSE)</f>
        <v>76.92</v>
      </c>
      <c r="N203" s="55">
        <f t="shared" si="15"/>
        <v>-4.2121684867394628E-2</v>
      </c>
      <c r="O203" s="54">
        <f t="shared" si="16"/>
        <v>-3.2399999999999949</v>
      </c>
      <c r="P203" s="54">
        <f t="shared" si="17"/>
        <v>23135</v>
      </c>
    </row>
    <row r="204" spans="1:26" x14ac:dyDescent="0.3">
      <c r="A204" t="s">
        <v>1274</v>
      </c>
      <c r="B204">
        <v>224852</v>
      </c>
      <c r="C204">
        <v>59184</v>
      </c>
      <c r="D204">
        <v>26.32</v>
      </c>
      <c r="E204">
        <v>165668</v>
      </c>
      <c r="F204" s="21">
        <v>73.680000000000007</v>
      </c>
      <c r="H204" t="str">
        <f>VLOOKUP($A204,$S$4:$X$199,H$3,FALSE)</f>
        <v>taxhav33</v>
      </c>
      <c r="I204">
        <f>VLOOKUP($A204,$S$4:$X$199,I$3,FALSE)</f>
        <v>185297</v>
      </c>
      <c r="J204">
        <f>VLOOKUP($A204,$S$4:$X$199,J$3,FALSE)</f>
        <v>42764</v>
      </c>
      <c r="K204">
        <f>VLOOKUP($A204,$S$4:$X$199,K$3,FALSE)</f>
        <v>23.08</v>
      </c>
      <c r="L204">
        <f>VLOOKUP($A204,$S$4:$X$199,L$3,FALSE)</f>
        <v>142533</v>
      </c>
      <c r="M204" s="21">
        <f>VLOOKUP($A204,$S$4:$X$199,M$3,FALSE)</f>
        <v>76.92</v>
      </c>
      <c r="N204" s="55">
        <f t="shared" si="15"/>
        <v>-4.2121684867394628E-2</v>
      </c>
      <c r="O204" s="54">
        <f t="shared" si="16"/>
        <v>-3.2399999999999949</v>
      </c>
      <c r="P204" s="54">
        <f t="shared" si="17"/>
        <v>23135</v>
      </c>
    </row>
    <row r="205" spans="1:26" x14ac:dyDescent="0.3">
      <c r="A205" t="s">
        <v>1276</v>
      </c>
      <c r="B205">
        <v>224852</v>
      </c>
      <c r="C205">
        <v>59184</v>
      </c>
      <c r="D205">
        <v>26.32</v>
      </c>
      <c r="E205">
        <v>165668</v>
      </c>
      <c r="F205" s="21">
        <v>73.680000000000007</v>
      </c>
      <c r="H205" t="str">
        <f>VLOOKUP($A205,$S$4:$X$199,H$3,FALSE)</f>
        <v>taxhav34</v>
      </c>
      <c r="I205">
        <f>VLOOKUP($A205,$S$4:$X$199,I$3,FALSE)</f>
        <v>185297</v>
      </c>
      <c r="J205">
        <f>VLOOKUP($A205,$S$4:$X$199,J$3,FALSE)</f>
        <v>42764</v>
      </c>
      <c r="K205">
        <f>VLOOKUP($A205,$S$4:$X$199,K$3,FALSE)</f>
        <v>23.08</v>
      </c>
      <c r="L205">
        <f>VLOOKUP($A205,$S$4:$X$199,L$3,FALSE)</f>
        <v>142533</v>
      </c>
      <c r="M205" s="21">
        <f>VLOOKUP($A205,$S$4:$X$199,M$3,FALSE)</f>
        <v>76.92</v>
      </c>
      <c r="N205" s="55">
        <f t="shared" si="15"/>
        <v>-4.2121684867394628E-2</v>
      </c>
      <c r="O205" s="54">
        <f t="shared" si="16"/>
        <v>-3.2399999999999949</v>
      </c>
      <c r="P205" s="54">
        <f t="shared" si="17"/>
        <v>23135</v>
      </c>
    </row>
    <row r="210" spans="19:45" x14ac:dyDescent="0.3">
      <c r="S210" s="10"/>
    </row>
    <row r="211" spans="19:45" x14ac:dyDescent="0.3">
      <c r="S211" s="10"/>
      <c r="T211" s="10" t="s">
        <v>1090</v>
      </c>
      <c r="U211" s="10" t="s">
        <v>1092</v>
      </c>
      <c r="V211" s="10" t="s">
        <v>452</v>
      </c>
      <c r="W211" s="10" t="s">
        <v>1142</v>
      </c>
      <c r="X211" s="10" t="s">
        <v>1143</v>
      </c>
      <c r="Y211" s="10" t="s">
        <v>1144</v>
      </c>
      <c r="Z211" s="10" t="s">
        <v>1145</v>
      </c>
      <c r="AA211" s="10" t="s">
        <v>1147</v>
      </c>
      <c r="AB211" s="10" t="s">
        <v>1148</v>
      </c>
      <c r="AC211" s="10" t="s">
        <v>1149</v>
      </c>
      <c r="AD211" s="10" t="s">
        <v>1150</v>
      </c>
      <c r="AE211" s="10" t="s">
        <v>1151</v>
      </c>
      <c r="AF211" s="10" t="s">
        <v>1152</v>
      </c>
      <c r="AG211" s="10" t="s">
        <v>1153</v>
      </c>
      <c r="AH211" s="10" t="s">
        <v>1395</v>
      </c>
      <c r="AI211" s="10" t="s">
        <v>1182</v>
      </c>
      <c r="AJ211" s="10" t="s">
        <v>1388</v>
      </c>
      <c r="AK211" s="10" t="s">
        <v>1208</v>
      </c>
      <c r="AL211" s="10" t="s">
        <v>1257</v>
      </c>
      <c r="AM211" s="10" t="s">
        <v>1259</v>
      </c>
      <c r="AN211" s="10" t="s">
        <v>1261</v>
      </c>
      <c r="AO211" s="10" t="s">
        <v>119</v>
      </c>
      <c r="AP211" s="10" t="s">
        <v>1270</v>
      </c>
      <c r="AQ211" s="10" t="s">
        <v>1272</v>
      </c>
      <c r="AR211" s="10" t="s">
        <v>1274</v>
      </c>
      <c r="AS211" s="10" t="s">
        <v>1276</v>
      </c>
    </row>
    <row r="212" spans="19:45" x14ac:dyDescent="0.3">
      <c r="S212" s="10" t="s">
        <v>1090</v>
      </c>
    </row>
    <row r="213" spans="19:45" x14ac:dyDescent="0.3">
      <c r="S213" s="10" t="s">
        <v>1092</v>
      </c>
    </row>
    <row r="214" spans="19:45" x14ac:dyDescent="0.3">
      <c r="S214" s="10" t="s">
        <v>452</v>
      </c>
    </row>
    <row r="215" spans="19:45" x14ac:dyDescent="0.3">
      <c r="S215" s="10" t="s">
        <v>1142</v>
      </c>
    </row>
    <row r="216" spans="19:45" x14ac:dyDescent="0.3">
      <c r="S216" s="10" t="s">
        <v>1143</v>
      </c>
    </row>
    <row r="217" spans="19:45" x14ac:dyDescent="0.3">
      <c r="S217" s="10" t="s">
        <v>1144</v>
      </c>
    </row>
    <row r="218" spans="19:45" x14ac:dyDescent="0.3">
      <c r="S218" s="10" t="s">
        <v>1145</v>
      </c>
    </row>
    <row r="219" spans="19:45" x14ac:dyDescent="0.3">
      <c r="S219" s="10" t="s">
        <v>1147</v>
      </c>
    </row>
    <row r="220" spans="19:45" x14ac:dyDescent="0.3">
      <c r="S220" s="10" t="s">
        <v>1148</v>
      </c>
    </row>
    <row r="221" spans="19:45" x14ac:dyDescent="0.3">
      <c r="S221" s="10" t="s">
        <v>1149</v>
      </c>
    </row>
    <row r="222" spans="19:45" x14ac:dyDescent="0.3">
      <c r="S222" s="10" t="s">
        <v>1150</v>
      </c>
    </row>
    <row r="223" spans="19:45" x14ac:dyDescent="0.3">
      <c r="S223" s="10" t="s">
        <v>1151</v>
      </c>
    </row>
    <row r="224" spans="19:45" x14ac:dyDescent="0.3">
      <c r="S224" s="10" t="s">
        <v>1152</v>
      </c>
    </row>
    <row r="225" spans="19:19" x14ac:dyDescent="0.3">
      <c r="S225" s="10" t="s">
        <v>1153</v>
      </c>
    </row>
    <row r="226" spans="19:19" x14ac:dyDescent="0.3">
      <c r="S226" s="10" t="s">
        <v>1395</v>
      </c>
    </row>
    <row r="227" spans="19:19" x14ac:dyDescent="0.3">
      <c r="S227" s="10" t="s">
        <v>1182</v>
      </c>
    </row>
    <row r="228" spans="19:19" x14ac:dyDescent="0.3">
      <c r="S228" s="10" t="s">
        <v>1388</v>
      </c>
    </row>
    <row r="229" spans="19:19" x14ac:dyDescent="0.3">
      <c r="S229" s="10" t="s">
        <v>1208</v>
      </c>
    </row>
    <row r="230" spans="19:19" x14ac:dyDescent="0.3">
      <c r="S230" s="10" t="s">
        <v>1257</v>
      </c>
    </row>
    <row r="231" spans="19:19" x14ac:dyDescent="0.3">
      <c r="S231" s="10" t="s">
        <v>1259</v>
      </c>
    </row>
    <row r="232" spans="19:19" x14ac:dyDescent="0.3">
      <c r="S232" s="10" t="s">
        <v>1261</v>
      </c>
    </row>
    <row r="233" spans="19:19" x14ac:dyDescent="0.3">
      <c r="S233" s="10" t="s">
        <v>119</v>
      </c>
    </row>
    <row r="234" spans="19:19" x14ac:dyDescent="0.3">
      <c r="S234" s="10" t="s">
        <v>1270</v>
      </c>
    </row>
    <row r="235" spans="19:19" x14ac:dyDescent="0.3">
      <c r="S235" s="10" t="s">
        <v>1272</v>
      </c>
    </row>
    <row r="236" spans="19:19" x14ac:dyDescent="0.3">
      <c r="S236" s="10" t="s">
        <v>1274</v>
      </c>
    </row>
    <row r="237" spans="19:19" x14ac:dyDescent="0.3">
      <c r="S237" s="10" t="s">
        <v>1276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workbookViewId="0">
      <selection activeCell="E81" sqref="E81"/>
    </sheetView>
  </sheetViews>
  <sheetFormatPr defaultRowHeight="14.4" x14ac:dyDescent="0.3"/>
  <sheetData>
    <row r="1" spans="1:10" x14ac:dyDescent="0.3">
      <c r="A1" t="s">
        <v>1429</v>
      </c>
      <c r="F1" t="s">
        <v>1455</v>
      </c>
    </row>
    <row r="2" spans="1:10" x14ac:dyDescent="0.3">
      <c r="A2" t="s">
        <v>1413</v>
      </c>
      <c r="B2">
        <v>4</v>
      </c>
      <c r="C2">
        <v>0.01</v>
      </c>
      <c r="D2">
        <v>0.01</v>
      </c>
      <c r="F2" t="s">
        <v>729</v>
      </c>
      <c r="G2" s="27">
        <v>3901</v>
      </c>
      <c r="H2">
        <v>4.7300000000000004</v>
      </c>
      <c r="I2">
        <v>4.7300000000000004</v>
      </c>
      <c r="J2" t="e">
        <f>VLOOKUP(F2,$A$2:$A$100,1,FALSE)</f>
        <v>#N/A</v>
      </c>
    </row>
    <row r="3" spans="1:10" x14ac:dyDescent="0.3">
      <c r="A3" t="s">
        <v>735</v>
      </c>
      <c r="B3">
        <v>17</v>
      </c>
      <c r="C3">
        <v>0.02</v>
      </c>
      <c r="D3">
        <v>0.03</v>
      </c>
      <c r="F3" t="s">
        <v>730</v>
      </c>
      <c r="G3">
        <v>894</v>
      </c>
      <c r="H3">
        <v>1.08</v>
      </c>
      <c r="I3">
        <v>5.81</v>
      </c>
      <c r="J3" t="e">
        <f t="shared" ref="J3:J66" si="0">VLOOKUP(F3,$A$2:$A$100,1,FALSE)</f>
        <v>#N/A</v>
      </c>
    </row>
    <row r="4" spans="1:10" x14ac:dyDescent="0.3">
      <c r="A4" t="s">
        <v>739</v>
      </c>
      <c r="B4">
        <v>995</v>
      </c>
      <c r="C4">
        <v>1.36</v>
      </c>
      <c r="D4">
        <v>1.39</v>
      </c>
      <c r="F4" t="s">
        <v>731</v>
      </c>
      <c r="G4">
        <v>25</v>
      </c>
      <c r="H4">
        <v>0.03</v>
      </c>
      <c r="I4">
        <v>5.84</v>
      </c>
      <c r="J4" t="e">
        <f t="shared" si="0"/>
        <v>#N/A</v>
      </c>
    </row>
    <row r="5" spans="1:10" x14ac:dyDescent="0.3">
      <c r="A5" t="s">
        <v>740</v>
      </c>
      <c r="B5">
        <v>408</v>
      </c>
      <c r="C5">
        <v>0.56000000000000005</v>
      </c>
      <c r="D5">
        <v>1.95</v>
      </c>
      <c r="F5" t="s">
        <v>734</v>
      </c>
      <c r="G5">
        <v>330</v>
      </c>
      <c r="H5">
        <v>0.4</v>
      </c>
      <c r="I5">
        <v>6.24</v>
      </c>
      <c r="J5" t="e">
        <f t="shared" si="0"/>
        <v>#N/A</v>
      </c>
    </row>
    <row r="6" spans="1:10" x14ac:dyDescent="0.3">
      <c r="A6" t="s">
        <v>742</v>
      </c>
      <c r="B6">
        <v>1</v>
      </c>
      <c r="C6">
        <v>0</v>
      </c>
      <c r="D6">
        <v>1.95</v>
      </c>
      <c r="F6" t="s">
        <v>1430</v>
      </c>
      <c r="G6" s="27">
        <v>2179</v>
      </c>
      <c r="H6">
        <v>2.64</v>
      </c>
      <c r="I6">
        <v>8.8800000000000008</v>
      </c>
      <c r="J6" t="e">
        <f t="shared" si="0"/>
        <v>#N/A</v>
      </c>
    </row>
    <row r="7" spans="1:10" x14ac:dyDescent="0.3">
      <c r="A7" t="s">
        <v>743</v>
      </c>
      <c r="B7">
        <v>6</v>
      </c>
      <c r="C7">
        <v>0.01</v>
      </c>
      <c r="D7">
        <v>1.96</v>
      </c>
      <c r="F7" t="s">
        <v>737</v>
      </c>
      <c r="G7" s="27">
        <v>1258</v>
      </c>
      <c r="H7">
        <v>1.52</v>
      </c>
      <c r="I7">
        <v>10.41</v>
      </c>
      <c r="J7" t="e">
        <f t="shared" si="0"/>
        <v>#N/A</v>
      </c>
    </row>
    <row r="8" spans="1:10" x14ac:dyDescent="0.3">
      <c r="A8" t="s">
        <v>745</v>
      </c>
      <c r="B8">
        <v>93</v>
      </c>
      <c r="C8">
        <v>0.13</v>
      </c>
      <c r="D8">
        <v>2.09</v>
      </c>
      <c r="F8" t="s">
        <v>741</v>
      </c>
      <c r="G8" s="27">
        <v>1348</v>
      </c>
      <c r="H8">
        <v>1.63</v>
      </c>
      <c r="I8">
        <v>12.04</v>
      </c>
      <c r="J8" t="e">
        <f t="shared" si="0"/>
        <v>#N/A</v>
      </c>
    </row>
    <row r="9" spans="1:10" x14ac:dyDescent="0.3">
      <c r="A9" t="s">
        <v>747</v>
      </c>
      <c r="B9">
        <v>466</v>
      </c>
      <c r="C9">
        <v>0.64</v>
      </c>
      <c r="D9">
        <v>2.73</v>
      </c>
      <c r="F9" t="s">
        <v>744</v>
      </c>
      <c r="G9" s="27">
        <v>3157</v>
      </c>
      <c r="H9">
        <v>3.83</v>
      </c>
      <c r="I9">
        <v>15.87</v>
      </c>
      <c r="J9" t="e">
        <f t="shared" si="0"/>
        <v>#N/A</v>
      </c>
    </row>
    <row r="10" spans="1:10" x14ac:dyDescent="0.3">
      <c r="A10" t="s">
        <v>748</v>
      </c>
      <c r="B10">
        <v>175</v>
      </c>
      <c r="C10">
        <v>0.24</v>
      </c>
      <c r="D10">
        <v>2.97</v>
      </c>
      <c r="F10" t="s">
        <v>746</v>
      </c>
      <c r="G10">
        <v>391</v>
      </c>
      <c r="H10">
        <v>0.47</v>
      </c>
      <c r="I10">
        <v>16.34</v>
      </c>
      <c r="J10" t="e">
        <f t="shared" si="0"/>
        <v>#N/A</v>
      </c>
    </row>
    <row r="11" spans="1:10" x14ac:dyDescent="0.3">
      <c r="A11" t="s">
        <v>1414</v>
      </c>
      <c r="B11" s="27">
        <v>2116</v>
      </c>
      <c r="C11">
        <v>2.9</v>
      </c>
      <c r="D11">
        <v>5.87</v>
      </c>
      <c r="F11" t="s">
        <v>749</v>
      </c>
      <c r="G11" s="27">
        <v>1275</v>
      </c>
      <c r="H11">
        <v>1.55</v>
      </c>
      <c r="I11">
        <v>17.89</v>
      </c>
      <c r="J11" t="e">
        <f t="shared" si="0"/>
        <v>#N/A</v>
      </c>
    </row>
    <row r="12" spans="1:10" x14ac:dyDescent="0.3">
      <c r="A12" t="s">
        <v>753</v>
      </c>
      <c r="B12">
        <v>82</v>
      </c>
      <c r="C12">
        <v>0.11</v>
      </c>
      <c r="D12">
        <v>5.98</v>
      </c>
      <c r="F12" t="s">
        <v>751</v>
      </c>
      <c r="G12">
        <v>101</v>
      </c>
      <c r="H12">
        <v>0.12</v>
      </c>
      <c r="I12">
        <v>18.010000000000002</v>
      </c>
      <c r="J12" t="e">
        <f t="shared" si="0"/>
        <v>#N/A</v>
      </c>
    </row>
    <row r="13" spans="1:10" x14ac:dyDescent="0.3">
      <c r="A13" t="s">
        <v>1415</v>
      </c>
      <c r="B13" s="27">
        <v>4035</v>
      </c>
      <c r="C13">
        <v>5.53</v>
      </c>
      <c r="D13">
        <v>11.52</v>
      </c>
      <c r="F13" t="s">
        <v>752</v>
      </c>
      <c r="G13" s="27">
        <v>2638</v>
      </c>
      <c r="H13">
        <v>3.2</v>
      </c>
      <c r="I13">
        <v>21.21</v>
      </c>
      <c r="J13" t="e">
        <f t="shared" si="0"/>
        <v>#N/A</v>
      </c>
    </row>
    <row r="14" spans="1:10" x14ac:dyDescent="0.3">
      <c r="A14" t="s">
        <v>1416</v>
      </c>
      <c r="B14">
        <v>1</v>
      </c>
      <c r="C14">
        <v>0</v>
      </c>
      <c r="D14">
        <v>11.52</v>
      </c>
      <c r="F14" t="s">
        <v>1431</v>
      </c>
      <c r="G14">
        <v>3</v>
      </c>
      <c r="H14">
        <v>0</v>
      </c>
      <c r="I14">
        <v>21.21</v>
      </c>
      <c r="J14" t="e">
        <f t="shared" si="0"/>
        <v>#N/A</v>
      </c>
    </row>
    <row r="15" spans="1:10" x14ac:dyDescent="0.3">
      <c r="A15" t="s">
        <v>756</v>
      </c>
      <c r="B15">
        <v>456</v>
      </c>
      <c r="C15">
        <v>0.63</v>
      </c>
      <c r="D15">
        <v>12.15</v>
      </c>
      <c r="F15" t="s">
        <v>757</v>
      </c>
      <c r="G15">
        <v>589</v>
      </c>
      <c r="H15">
        <v>0.71</v>
      </c>
      <c r="I15">
        <v>21.93</v>
      </c>
      <c r="J15" t="e">
        <f t="shared" si="0"/>
        <v>#N/A</v>
      </c>
    </row>
    <row r="16" spans="1:10" x14ac:dyDescent="0.3">
      <c r="A16" t="s">
        <v>762</v>
      </c>
      <c r="B16" s="27">
        <v>1359</v>
      </c>
      <c r="C16">
        <v>1.86</v>
      </c>
      <c r="D16">
        <v>14.01</v>
      </c>
      <c r="F16" t="s">
        <v>758</v>
      </c>
      <c r="G16">
        <v>779</v>
      </c>
      <c r="H16">
        <v>0.94</v>
      </c>
      <c r="I16">
        <v>22.87</v>
      </c>
      <c r="J16" t="e">
        <f t="shared" si="0"/>
        <v>#N/A</v>
      </c>
    </row>
    <row r="17" spans="1:10" x14ac:dyDescent="0.3">
      <c r="A17" t="s">
        <v>764</v>
      </c>
      <c r="B17">
        <v>1</v>
      </c>
      <c r="C17">
        <v>0</v>
      </c>
      <c r="D17">
        <v>14.01</v>
      </c>
      <c r="F17" t="s">
        <v>759</v>
      </c>
      <c r="G17">
        <v>148</v>
      </c>
      <c r="H17">
        <v>0.18</v>
      </c>
      <c r="I17">
        <v>23.05</v>
      </c>
      <c r="J17" t="e">
        <f t="shared" si="0"/>
        <v>#N/A</v>
      </c>
    </row>
    <row r="18" spans="1:10" x14ac:dyDescent="0.3">
      <c r="A18" t="s">
        <v>1417</v>
      </c>
      <c r="B18">
        <v>177</v>
      </c>
      <c r="C18">
        <v>0.24</v>
      </c>
      <c r="D18">
        <v>14.25</v>
      </c>
      <c r="F18" t="s">
        <v>760</v>
      </c>
      <c r="G18" s="27">
        <v>1048</v>
      </c>
      <c r="H18">
        <v>1.27</v>
      </c>
      <c r="I18">
        <v>24.32</v>
      </c>
      <c r="J18" t="e">
        <f t="shared" si="0"/>
        <v>#N/A</v>
      </c>
    </row>
    <row r="19" spans="1:10" x14ac:dyDescent="0.3">
      <c r="A19" t="s">
        <v>769</v>
      </c>
      <c r="B19" s="27">
        <v>7655</v>
      </c>
      <c r="C19">
        <v>10.5</v>
      </c>
      <c r="D19">
        <v>24.76</v>
      </c>
      <c r="F19" t="s">
        <v>761</v>
      </c>
      <c r="G19">
        <v>592</v>
      </c>
      <c r="H19">
        <v>0.72</v>
      </c>
      <c r="I19">
        <v>25.04</v>
      </c>
      <c r="J19" t="e">
        <f t="shared" si="0"/>
        <v>#N/A</v>
      </c>
    </row>
    <row r="20" spans="1:10" x14ac:dyDescent="0.3">
      <c r="A20" t="s">
        <v>1418</v>
      </c>
      <c r="B20">
        <v>3</v>
      </c>
      <c r="C20">
        <v>0</v>
      </c>
      <c r="D20">
        <v>24.76</v>
      </c>
      <c r="F20" t="s">
        <v>1432</v>
      </c>
      <c r="G20">
        <v>1</v>
      </c>
      <c r="H20">
        <v>0</v>
      </c>
      <c r="I20">
        <v>25.04</v>
      </c>
      <c r="J20" t="e">
        <f t="shared" si="0"/>
        <v>#N/A</v>
      </c>
    </row>
    <row r="21" spans="1:10" x14ac:dyDescent="0.3">
      <c r="A21" t="s">
        <v>1419</v>
      </c>
      <c r="B21">
        <v>384</v>
      </c>
      <c r="C21">
        <v>0.53</v>
      </c>
      <c r="D21">
        <v>25.29</v>
      </c>
      <c r="F21" t="s">
        <v>765</v>
      </c>
      <c r="G21">
        <v>257</v>
      </c>
      <c r="H21">
        <v>0.31</v>
      </c>
      <c r="I21">
        <v>25.35</v>
      </c>
      <c r="J21" t="e">
        <f t="shared" si="0"/>
        <v>#N/A</v>
      </c>
    </row>
    <row r="22" spans="1:10" x14ac:dyDescent="0.3">
      <c r="A22" t="s">
        <v>774</v>
      </c>
      <c r="B22" s="27">
        <v>1262</v>
      </c>
      <c r="C22">
        <v>1.73</v>
      </c>
      <c r="D22">
        <v>27.02</v>
      </c>
      <c r="F22" t="s">
        <v>767</v>
      </c>
      <c r="G22">
        <v>301</v>
      </c>
      <c r="H22">
        <v>0.36</v>
      </c>
      <c r="I22">
        <v>25.72</v>
      </c>
      <c r="J22" t="e">
        <f t="shared" si="0"/>
        <v>#N/A</v>
      </c>
    </row>
    <row r="23" spans="1:10" x14ac:dyDescent="0.3">
      <c r="A23" t="s">
        <v>777</v>
      </c>
      <c r="B23">
        <v>33</v>
      </c>
      <c r="C23">
        <v>0.05</v>
      </c>
      <c r="D23">
        <v>27.06</v>
      </c>
      <c r="F23" t="s">
        <v>1433</v>
      </c>
      <c r="G23" s="27">
        <v>2105</v>
      </c>
      <c r="H23">
        <v>2.5499999999999998</v>
      </c>
      <c r="I23">
        <v>28.27</v>
      </c>
      <c r="J23" t="e">
        <f t="shared" si="0"/>
        <v>#N/A</v>
      </c>
    </row>
    <row r="24" spans="1:10" x14ac:dyDescent="0.3">
      <c r="A24" t="s">
        <v>778</v>
      </c>
      <c r="B24">
        <v>73</v>
      </c>
      <c r="C24">
        <v>0.1</v>
      </c>
      <c r="D24">
        <v>27.16</v>
      </c>
      <c r="F24" t="s">
        <v>770</v>
      </c>
      <c r="G24">
        <v>71</v>
      </c>
      <c r="H24">
        <v>0.09</v>
      </c>
      <c r="I24">
        <v>28.35</v>
      </c>
      <c r="J24" t="e">
        <f t="shared" si="0"/>
        <v>#N/A</v>
      </c>
    </row>
    <row r="25" spans="1:10" x14ac:dyDescent="0.3">
      <c r="A25" t="s">
        <v>779</v>
      </c>
      <c r="B25">
        <v>591</v>
      </c>
      <c r="C25">
        <v>0.81</v>
      </c>
      <c r="D25">
        <v>27.97</v>
      </c>
      <c r="F25" t="s">
        <v>1434</v>
      </c>
      <c r="G25" s="27">
        <v>1466</v>
      </c>
      <c r="H25">
        <v>1.78</v>
      </c>
      <c r="I25">
        <v>30.13</v>
      </c>
      <c r="J25" t="e">
        <f t="shared" si="0"/>
        <v>#N/A</v>
      </c>
    </row>
    <row r="26" spans="1:10" x14ac:dyDescent="0.3">
      <c r="A26" t="s">
        <v>781</v>
      </c>
      <c r="B26">
        <v>69</v>
      </c>
      <c r="C26">
        <v>0.09</v>
      </c>
      <c r="D26">
        <v>28.07</v>
      </c>
      <c r="F26" t="s">
        <v>1435</v>
      </c>
      <c r="G26">
        <v>309</v>
      </c>
      <c r="H26">
        <v>0.37</v>
      </c>
      <c r="I26">
        <v>30.5</v>
      </c>
      <c r="J26" t="e">
        <f t="shared" si="0"/>
        <v>#N/A</v>
      </c>
    </row>
    <row r="27" spans="1:10" x14ac:dyDescent="0.3">
      <c r="A27" t="s">
        <v>1420</v>
      </c>
      <c r="B27">
        <v>502</v>
      </c>
      <c r="C27">
        <v>0.69</v>
      </c>
      <c r="D27">
        <v>28.76</v>
      </c>
      <c r="F27" t="s">
        <v>773</v>
      </c>
      <c r="G27" s="27">
        <v>1604</v>
      </c>
      <c r="H27">
        <v>1.94</v>
      </c>
      <c r="I27">
        <v>32.450000000000003</v>
      </c>
      <c r="J27" t="e">
        <f t="shared" si="0"/>
        <v>#N/A</v>
      </c>
    </row>
    <row r="28" spans="1:10" x14ac:dyDescent="0.3">
      <c r="A28" t="s">
        <v>789</v>
      </c>
      <c r="B28">
        <v>53</v>
      </c>
      <c r="C28">
        <v>7.0000000000000007E-2</v>
      </c>
      <c r="D28">
        <v>28.83</v>
      </c>
      <c r="F28" t="s">
        <v>780</v>
      </c>
      <c r="G28">
        <v>382</v>
      </c>
      <c r="H28">
        <v>0.46</v>
      </c>
      <c r="I28">
        <v>32.909999999999997</v>
      </c>
      <c r="J28" t="e">
        <f t="shared" si="0"/>
        <v>#N/A</v>
      </c>
    </row>
    <row r="29" spans="1:10" x14ac:dyDescent="0.3">
      <c r="A29" t="s">
        <v>799</v>
      </c>
      <c r="B29">
        <v>205</v>
      </c>
      <c r="C29">
        <v>0.28000000000000003</v>
      </c>
      <c r="D29">
        <v>29.11</v>
      </c>
      <c r="F29" t="s">
        <v>1436</v>
      </c>
      <c r="G29">
        <v>736</v>
      </c>
      <c r="H29">
        <v>0.89</v>
      </c>
      <c r="I29">
        <v>33.799999999999997</v>
      </c>
      <c r="J29" t="e">
        <f t="shared" si="0"/>
        <v>#N/A</v>
      </c>
    </row>
    <row r="30" spans="1:10" x14ac:dyDescent="0.3">
      <c r="A30" t="s">
        <v>801</v>
      </c>
      <c r="B30" s="27">
        <v>3000</v>
      </c>
      <c r="C30">
        <v>4.12</v>
      </c>
      <c r="D30">
        <v>33.229999999999997</v>
      </c>
      <c r="F30" t="s">
        <v>1437</v>
      </c>
      <c r="G30">
        <v>983</v>
      </c>
      <c r="H30">
        <v>1.19</v>
      </c>
      <c r="I30">
        <v>35</v>
      </c>
      <c r="J30" t="e">
        <f t="shared" si="0"/>
        <v>#N/A</v>
      </c>
    </row>
    <row r="31" spans="1:10" x14ac:dyDescent="0.3">
      <c r="A31" t="s">
        <v>804</v>
      </c>
      <c r="B31">
        <v>231</v>
      </c>
      <c r="C31">
        <v>0.32</v>
      </c>
      <c r="D31">
        <v>33.54</v>
      </c>
      <c r="F31" t="s">
        <v>1438</v>
      </c>
      <c r="G31" s="27">
        <v>1431</v>
      </c>
      <c r="H31">
        <v>1.73</v>
      </c>
      <c r="I31">
        <v>36.729999999999997</v>
      </c>
      <c r="J31" t="e">
        <f t="shared" si="0"/>
        <v>#N/A</v>
      </c>
    </row>
    <row r="32" spans="1:10" x14ac:dyDescent="0.3">
      <c r="A32" t="s">
        <v>806</v>
      </c>
      <c r="B32" s="27">
        <v>2019</v>
      </c>
      <c r="C32">
        <v>2.77</v>
      </c>
      <c r="D32">
        <v>36.31</v>
      </c>
      <c r="F32" t="s">
        <v>787</v>
      </c>
      <c r="G32">
        <v>2</v>
      </c>
      <c r="H32">
        <v>0</v>
      </c>
      <c r="I32">
        <v>36.729999999999997</v>
      </c>
      <c r="J32" t="e">
        <f t="shared" si="0"/>
        <v>#N/A</v>
      </c>
    </row>
    <row r="33" spans="1:10" x14ac:dyDescent="0.3">
      <c r="A33" t="s">
        <v>807</v>
      </c>
      <c r="B33" s="27">
        <v>1287</v>
      </c>
      <c r="C33">
        <v>1.77</v>
      </c>
      <c r="D33">
        <v>38.08</v>
      </c>
      <c r="F33" t="s">
        <v>788</v>
      </c>
      <c r="G33">
        <v>43</v>
      </c>
      <c r="H33">
        <v>0.05</v>
      </c>
      <c r="I33">
        <v>36.79</v>
      </c>
      <c r="J33" t="e">
        <f t="shared" si="0"/>
        <v>#N/A</v>
      </c>
    </row>
    <row r="34" spans="1:10" x14ac:dyDescent="0.3">
      <c r="A34" t="s">
        <v>808</v>
      </c>
      <c r="B34">
        <v>2</v>
      </c>
      <c r="C34">
        <v>0</v>
      </c>
      <c r="D34">
        <v>38.08</v>
      </c>
      <c r="F34" t="s">
        <v>791</v>
      </c>
      <c r="G34">
        <v>554</v>
      </c>
      <c r="H34">
        <v>0.67</v>
      </c>
      <c r="I34">
        <v>37.46</v>
      </c>
      <c r="J34" t="e">
        <f t="shared" si="0"/>
        <v>#N/A</v>
      </c>
    </row>
    <row r="35" spans="1:10" x14ac:dyDescent="0.3">
      <c r="A35" t="s">
        <v>809</v>
      </c>
      <c r="B35">
        <v>131</v>
      </c>
      <c r="C35">
        <v>0.18</v>
      </c>
      <c r="D35">
        <v>38.26</v>
      </c>
      <c r="F35" t="s">
        <v>798</v>
      </c>
      <c r="G35">
        <v>31</v>
      </c>
      <c r="H35">
        <v>0.04</v>
      </c>
      <c r="I35">
        <v>37.49</v>
      </c>
      <c r="J35" t="e">
        <f t="shared" si="0"/>
        <v>#N/A</v>
      </c>
    </row>
    <row r="36" spans="1:10" x14ac:dyDescent="0.3">
      <c r="A36" t="s">
        <v>811</v>
      </c>
      <c r="B36">
        <v>253</v>
      </c>
      <c r="C36">
        <v>0.35</v>
      </c>
      <c r="D36">
        <v>38.61</v>
      </c>
      <c r="F36" t="s">
        <v>1439</v>
      </c>
      <c r="G36">
        <v>542</v>
      </c>
      <c r="H36">
        <v>0.66</v>
      </c>
      <c r="I36">
        <v>38.15</v>
      </c>
      <c r="J36" t="e">
        <f t="shared" si="0"/>
        <v>#N/A</v>
      </c>
    </row>
    <row r="37" spans="1:10" x14ac:dyDescent="0.3">
      <c r="A37" t="s">
        <v>1421</v>
      </c>
      <c r="B37" s="27">
        <v>2056</v>
      </c>
      <c r="C37">
        <v>2.82</v>
      </c>
      <c r="D37">
        <v>41.43</v>
      </c>
      <c r="F37" t="s">
        <v>803</v>
      </c>
      <c r="G37">
        <v>142</v>
      </c>
      <c r="H37">
        <v>0.17</v>
      </c>
      <c r="I37">
        <v>38.32</v>
      </c>
      <c r="J37" t="e">
        <f t="shared" si="0"/>
        <v>#N/A</v>
      </c>
    </row>
    <row r="38" spans="1:10" x14ac:dyDescent="0.3">
      <c r="A38" t="s">
        <v>818</v>
      </c>
      <c r="B38">
        <v>33</v>
      </c>
      <c r="C38">
        <v>0.05</v>
      </c>
      <c r="D38">
        <v>41.47</v>
      </c>
      <c r="F38" t="s">
        <v>805</v>
      </c>
      <c r="G38">
        <v>791</v>
      </c>
      <c r="H38">
        <v>0.96</v>
      </c>
      <c r="I38">
        <v>39.28</v>
      </c>
      <c r="J38" t="e">
        <f t="shared" si="0"/>
        <v>#N/A</v>
      </c>
    </row>
    <row r="39" spans="1:10" x14ac:dyDescent="0.3">
      <c r="A39" t="s">
        <v>819</v>
      </c>
      <c r="B39">
        <v>124</v>
      </c>
      <c r="C39">
        <v>0.17</v>
      </c>
      <c r="D39">
        <v>41.64</v>
      </c>
      <c r="F39" t="s">
        <v>1440</v>
      </c>
      <c r="G39">
        <v>2</v>
      </c>
      <c r="H39">
        <v>0</v>
      </c>
      <c r="I39">
        <v>39.28</v>
      </c>
      <c r="J39" t="e">
        <f t="shared" si="0"/>
        <v>#N/A</v>
      </c>
    </row>
    <row r="40" spans="1:10" x14ac:dyDescent="0.3">
      <c r="A40" t="s">
        <v>825</v>
      </c>
      <c r="B40">
        <v>12</v>
      </c>
      <c r="C40">
        <v>0.02</v>
      </c>
      <c r="D40">
        <v>41.66</v>
      </c>
      <c r="F40" t="s">
        <v>812</v>
      </c>
      <c r="G40">
        <v>5</v>
      </c>
      <c r="H40">
        <v>0.01</v>
      </c>
      <c r="I40">
        <v>39.29</v>
      </c>
      <c r="J40" t="e">
        <f t="shared" si="0"/>
        <v>#N/A</v>
      </c>
    </row>
    <row r="41" spans="1:10" x14ac:dyDescent="0.3">
      <c r="A41" t="s">
        <v>826</v>
      </c>
      <c r="B41" s="27">
        <v>7840</v>
      </c>
      <c r="C41">
        <v>10.75</v>
      </c>
      <c r="D41">
        <v>52.41</v>
      </c>
      <c r="F41" t="s">
        <v>813</v>
      </c>
      <c r="G41">
        <v>414</v>
      </c>
      <c r="H41">
        <v>0.5</v>
      </c>
      <c r="I41">
        <v>39.79</v>
      </c>
      <c r="J41" t="e">
        <f t="shared" si="0"/>
        <v>#N/A</v>
      </c>
    </row>
    <row r="42" spans="1:10" x14ac:dyDescent="0.3">
      <c r="A42" t="s">
        <v>827</v>
      </c>
      <c r="B42" s="27">
        <v>2324</v>
      </c>
      <c r="C42">
        <v>3.19</v>
      </c>
      <c r="D42">
        <v>55.6</v>
      </c>
      <c r="F42" t="s">
        <v>814</v>
      </c>
      <c r="G42">
        <v>171</v>
      </c>
      <c r="H42">
        <v>0.21</v>
      </c>
      <c r="I42">
        <v>40</v>
      </c>
      <c r="J42" t="e">
        <f t="shared" si="0"/>
        <v>#N/A</v>
      </c>
    </row>
    <row r="43" spans="1:10" x14ac:dyDescent="0.3">
      <c r="A43" t="s">
        <v>830</v>
      </c>
      <c r="B43">
        <v>174</v>
      </c>
      <c r="C43">
        <v>0.24</v>
      </c>
      <c r="D43">
        <v>55.84</v>
      </c>
      <c r="F43" t="s">
        <v>1441</v>
      </c>
      <c r="G43">
        <v>292</v>
      </c>
      <c r="H43">
        <v>0.35</v>
      </c>
      <c r="I43">
        <v>40.35</v>
      </c>
      <c r="J43" t="e">
        <f t="shared" si="0"/>
        <v>#N/A</v>
      </c>
    </row>
    <row r="44" spans="1:10" x14ac:dyDescent="0.3">
      <c r="A44" t="s">
        <v>831</v>
      </c>
      <c r="B44">
        <v>1</v>
      </c>
      <c r="C44">
        <v>0</v>
      </c>
      <c r="D44">
        <v>55.84</v>
      </c>
      <c r="F44" t="s">
        <v>815</v>
      </c>
      <c r="G44" s="27">
        <v>2021</v>
      </c>
      <c r="H44">
        <v>2.4500000000000002</v>
      </c>
      <c r="I44">
        <v>42.8</v>
      </c>
      <c r="J44" t="e">
        <f t="shared" si="0"/>
        <v>#N/A</v>
      </c>
    </row>
    <row r="45" spans="1:10" x14ac:dyDescent="0.3">
      <c r="A45" t="s">
        <v>832</v>
      </c>
      <c r="B45">
        <v>238</v>
      </c>
      <c r="C45">
        <v>0.33</v>
      </c>
      <c r="D45">
        <v>56.17</v>
      </c>
      <c r="F45" t="s">
        <v>1442</v>
      </c>
      <c r="G45" s="27">
        <v>2070</v>
      </c>
      <c r="H45">
        <v>2.5099999999999998</v>
      </c>
      <c r="I45">
        <v>45.31</v>
      </c>
      <c r="J45" t="e">
        <f t="shared" si="0"/>
        <v>#N/A</v>
      </c>
    </row>
    <row r="46" spans="1:10" x14ac:dyDescent="0.3">
      <c r="A46" t="s">
        <v>833</v>
      </c>
      <c r="B46" s="27">
        <v>1000</v>
      </c>
      <c r="C46">
        <v>1.37</v>
      </c>
      <c r="D46">
        <v>57.54</v>
      </c>
      <c r="F46" t="s">
        <v>1443</v>
      </c>
      <c r="G46">
        <v>465</v>
      </c>
      <c r="H46">
        <v>0.56000000000000005</v>
      </c>
      <c r="I46">
        <v>45.88</v>
      </c>
      <c r="J46" t="e">
        <f t="shared" si="0"/>
        <v>#N/A</v>
      </c>
    </row>
    <row r="47" spans="1:10" x14ac:dyDescent="0.3">
      <c r="A47" t="s">
        <v>834</v>
      </c>
      <c r="B47">
        <v>451</v>
      </c>
      <c r="C47">
        <v>0.62</v>
      </c>
      <c r="D47">
        <v>58.16</v>
      </c>
      <c r="F47" t="s">
        <v>829</v>
      </c>
      <c r="G47">
        <v>567</v>
      </c>
      <c r="H47">
        <v>0.69</v>
      </c>
      <c r="I47">
        <v>46.56</v>
      </c>
      <c r="J47" t="e">
        <f t="shared" si="0"/>
        <v>#N/A</v>
      </c>
    </row>
    <row r="48" spans="1:10" x14ac:dyDescent="0.3">
      <c r="A48" t="s">
        <v>837</v>
      </c>
      <c r="B48" s="27">
        <v>1419</v>
      </c>
      <c r="C48">
        <v>1.95</v>
      </c>
      <c r="D48">
        <v>60.1</v>
      </c>
      <c r="F48" t="s">
        <v>1444</v>
      </c>
      <c r="G48">
        <v>214</v>
      </c>
      <c r="H48">
        <v>0.26</v>
      </c>
      <c r="I48">
        <v>46.82</v>
      </c>
      <c r="J48" t="e">
        <f t="shared" si="0"/>
        <v>#N/A</v>
      </c>
    </row>
    <row r="49" spans="1:10" x14ac:dyDescent="0.3">
      <c r="A49" t="s">
        <v>849</v>
      </c>
      <c r="B49">
        <v>164</v>
      </c>
      <c r="C49">
        <v>0.22</v>
      </c>
      <c r="D49">
        <v>60.33</v>
      </c>
      <c r="F49" t="s">
        <v>835</v>
      </c>
      <c r="G49">
        <v>474</v>
      </c>
      <c r="H49">
        <v>0.56999999999999995</v>
      </c>
      <c r="I49">
        <v>47.4</v>
      </c>
      <c r="J49" t="e">
        <f t="shared" si="0"/>
        <v>#N/A</v>
      </c>
    </row>
    <row r="50" spans="1:10" x14ac:dyDescent="0.3">
      <c r="A50" t="s">
        <v>851</v>
      </c>
      <c r="B50">
        <v>982</v>
      </c>
      <c r="C50">
        <v>1.35</v>
      </c>
      <c r="D50">
        <v>61.68</v>
      </c>
      <c r="F50" t="s">
        <v>836</v>
      </c>
      <c r="G50">
        <v>528</v>
      </c>
      <c r="H50">
        <v>0.64</v>
      </c>
      <c r="I50">
        <v>48.04</v>
      </c>
      <c r="J50" t="e">
        <f t="shared" si="0"/>
        <v>#N/A</v>
      </c>
    </row>
    <row r="51" spans="1:10" x14ac:dyDescent="0.3">
      <c r="A51" t="s">
        <v>853</v>
      </c>
      <c r="B51">
        <v>806</v>
      </c>
      <c r="C51">
        <v>1.1100000000000001</v>
      </c>
      <c r="D51">
        <v>62.78</v>
      </c>
      <c r="F51" t="s">
        <v>838</v>
      </c>
      <c r="G51">
        <v>54</v>
      </c>
      <c r="H51">
        <v>7.0000000000000007E-2</v>
      </c>
      <c r="I51">
        <v>48.1</v>
      </c>
      <c r="J51" t="e">
        <f t="shared" si="0"/>
        <v>#N/A</v>
      </c>
    </row>
    <row r="52" spans="1:10" x14ac:dyDescent="0.3">
      <c r="A52" t="s">
        <v>856</v>
      </c>
      <c r="B52">
        <v>124</v>
      </c>
      <c r="C52">
        <v>0.17</v>
      </c>
      <c r="D52">
        <v>62.95</v>
      </c>
      <c r="F52" t="s">
        <v>1445</v>
      </c>
      <c r="G52">
        <v>323</v>
      </c>
      <c r="H52">
        <v>0.39</v>
      </c>
      <c r="I52">
        <v>48.49</v>
      </c>
      <c r="J52" t="e">
        <f t="shared" si="0"/>
        <v>#N/A</v>
      </c>
    </row>
    <row r="53" spans="1:10" x14ac:dyDescent="0.3">
      <c r="A53" t="s">
        <v>860</v>
      </c>
      <c r="B53">
        <v>52</v>
      </c>
      <c r="C53">
        <v>7.0000000000000007E-2</v>
      </c>
      <c r="D53">
        <v>63.02</v>
      </c>
      <c r="F53" t="s">
        <v>841</v>
      </c>
      <c r="G53">
        <v>474</v>
      </c>
      <c r="H53">
        <v>0.56999999999999995</v>
      </c>
      <c r="I53">
        <v>49.07</v>
      </c>
      <c r="J53" t="e">
        <f t="shared" si="0"/>
        <v>#N/A</v>
      </c>
    </row>
    <row r="54" spans="1:10" x14ac:dyDescent="0.3">
      <c r="A54" t="s">
        <v>1422</v>
      </c>
      <c r="B54">
        <v>811</v>
      </c>
      <c r="C54">
        <v>1.1100000000000001</v>
      </c>
      <c r="D54">
        <v>64.14</v>
      </c>
      <c r="F54" t="s">
        <v>842</v>
      </c>
      <c r="G54">
        <v>25</v>
      </c>
      <c r="H54">
        <v>0.03</v>
      </c>
      <c r="I54">
        <v>49.1</v>
      </c>
      <c r="J54" t="e">
        <f t="shared" si="0"/>
        <v>#N/A</v>
      </c>
    </row>
    <row r="55" spans="1:10" x14ac:dyDescent="0.3">
      <c r="A55" t="s">
        <v>865</v>
      </c>
      <c r="B55">
        <v>138</v>
      </c>
      <c r="C55">
        <v>0.19</v>
      </c>
      <c r="D55">
        <v>64.319999999999993</v>
      </c>
      <c r="F55" t="s">
        <v>843</v>
      </c>
      <c r="G55" s="27">
        <v>1607</v>
      </c>
      <c r="H55">
        <v>1.95</v>
      </c>
      <c r="I55">
        <v>51.05</v>
      </c>
      <c r="J55" t="e">
        <f t="shared" si="0"/>
        <v>#N/A</v>
      </c>
    </row>
    <row r="56" spans="1:10" x14ac:dyDescent="0.3">
      <c r="A56" t="s">
        <v>866</v>
      </c>
      <c r="B56">
        <v>78</v>
      </c>
      <c r="C56">
        <v>0.11</v>
      </c>
      <c r="D56">
        <v>64.430000000000007</v>
      </c>
      <c r="F56" t="s">
        <v>1446</v>
      </c>
      <c r="G56">
        <v>657</v>
      </c>
      <c r="H56">
        <v>0.8</v>
      </c>
      <c r="I56">
        <v>51.84</v>
      </c>
      <c r="J56" t="e">
        <f t="shared" si="0"/>
        <v>#N/A</v>
      </c>
    </row>
    <row r="57" spans="1:10" x14ac:dyDescent="0.3">
      <c r="A57" t="s">
        <v>868</v>
      </c>
      <c r="B57">
        <v>7</v>
      </c>
      <c r="C57">
        <v>0.01</v>
      </c>
      <c r="D57">
        <v>64.44</v>
      </c>
      <c r="F57" t="s">
        <v>852</v>
      </c>
      <c r="G57">
        <v>472</v>
      </c>
      <c r="H57">
        <v>0.56999999999999995</v>
      </c>
      <c r="I57">
        <v>52.42</v>
      </c>
      <c r="J57" t="e">
        <f t="shared" si="0"/>
        <v>#N/A</v>
      </c>
    </row>
    <row r="58" spans="1:10" x14ac:dyDescent="0.3">
      <c r="A58" t="s">
        <v>869</v>
      </c>
      <c r="B58">
        <v>5</v>
      </c>
      <c r="C58">
        <v>0.01</v>
      </c>
      <c r="D58">
        <v>64.45</v>
      </c>
      <c r="F58" t="s">
        <v>863</v>
      </c>
      <c r="G58" s="27">
        <v>1253</v>
      </c>
      <c r="H58">
        <v>1.52</v>
      </c>
      <c r="I58">
        <v>53.93</v>
      </c>
      <c r="J58" t="e">
        <f t="shared" si="0"/>
        <v>#N/A</v>
      </c>
    </row>
    <row r="59" spans="1:10" x14ac:dyDescent="0.3">
      <c r="A59" t="s">
        <v>871</v>
      </c>
      <c r="B59">
        <v>173</v>
      </c>
      <c r="C59">
        <v>0.24</v>
      </c>
      <c r="D59">
        <v>64.69</v>
      </c>
      <c r="F59" t="s">
        <v>864</v>
      </c>
      <c r="G59">
        <v>674</v>
      </c>
      <c r="H59">
        <v>0.82</v>
      </c>
      <c r="I59">
        <v>54.75</v>
      </c>
      <c r="J59" t="e">
        <f t="shared" si="0"/>
        <v>#N/A</v>
      </c>
    </row>
    <row r="60" spans="1:10" x14ac:dyDescent="0.3">
      <c r="A60" t="s">
        <v>1423</v>
      </c>
      <c r="B60" s="27">
        <v>2411</v>
      </c>
      <c r="C60">
        <v>3.31</v>
      </c>
      <c r="D60">
        <v>67.989999999999995</v>
      </c>
      <c r="F60" t="s">
        <v>867</v>
      </c>
      <c r="G60">
        <v>858</v>
      </c>
      <c r="H60">
        <v>1.04</v>
      </c>
      <c r="I60">
        <v>55.79</v>
      </c>
      <c r="J60" t="e">
        <f t="shared" si="0"/>
        <v>#N/A</v>
      </c>
    </row>
    <row r="61" spans="1:10" x14ac:dyDescent="0.3">
      <c r="A61" t="s">
        <v>878</v>
      </c>
      <c r="B61">
        <v>3</v>
      </c>
      <c r="C61">
        <v>0</v>
      </c>
      <c r="D61">
        <v>68</v>
      </c>
      <c r="F61" t="s">
        <v>870</v>
      </c>
      <c r="G61">
        <v>412</v>
      </c>
      <c r="H61">
        <v>0.5</v>
      </c>
      <c r="I61">
        <v>56.29</v>
      </c>
      <c r="J61" t="e">
        <f t="shared" si="0"/>
        <v>#N/A</v>
      </c>
    </row>
    <row r="62" spans="1:10" x14ac:dyDescent="0.3">
      <c r="A62" t="s">
        <v>880</v>
      </c>
      <c r="B62">
        <v>395</v>
      </c>
      <c r="C62">
        <v>0.54</v>
      </c>
      <c r="D62">
        <v>68.540000000000006</v>
      </c>
      <c r="F62" t="s">
        <v>1447</v>
      </c>
      <c r="G62">
        <v>8</v>
      </c>
      <c r="H62">
        <v>0.01</v>
      </c>
      <c r="I62">
        <v>56.3</v>
      </c>
      <c r="J62" t="e">
        <f t="shared" si="0"/>
        <v>#N/A</v>
      </c>
    </row>
    <row r="63" spans="1:10" x14ac:dyDescent="0.3">
      <c r="A63" t="s">
        <v>1424</v>
      </c>
      <c r="B63">
        <v>1</v>
      </c>
      <c r="C63">
        <v>0</v>
      </c>
      <c r="D63">
        <v>68.540000000000006</v>
      </c>
      <c r="F63" t="s">
        <v>877</v>
      </c>
      <c r="G63" s="27">
        <v>1168</v>
      </c>
      <c r="H63">
        <v>1.42</v>
      </c>
      <c r="I63">
        <v>57.72</v>
      </c>
      <c r="J63" t="e">
        <f t="shared" si="0"/>
        <v>#N/A</v>
      </c>
    </row>
    <row r="64" spans="1:10" x14ac:dyDescent="0.3">
      <c r="A64" t="s">
        <v>887</v>
      </c>
      <c r="B64" s="27">
        <v>1035</v>
      </c>
      <c r="C64">
        <v>1.42</v>
      </c>
      <c r="D64">
        <v>69.959999999999994</v>
      </c>
      <c r="F64" t="s">
        <v>879</v>
      </c>
      <c r="G64">
        <v>795</v>
      </c>
      <c r="H64">
        <v>0.96</v>
      </c>
      <c r="I64">
        <v>58.68</v>
      </c>
      <c r="J64" t="e">
        <f t="shared" si="0"/>
        <v>#N/A</v>
      </c>
    </row>
    <row r="65" spans="1:10" x14ac:dyDescent="0.3">
      <c r="A65" t="s">
        <v>889</v>
      </c>
      <c r="B65">
        <v>367</v>
      </c>
      <c r="C65">
        <v>0.5</v>
      </c>
      <c r="D65">
        <v>70.459999999999994</v>
      </c>
      <c r="F65" t="s">
        <v>881</v>
      </c>
      <c r="G65">
        <v>465</v>
      </c>
      <c r="H65">
        <v>0.56000000000000005</v>
      </c>
      <c r="I65">
        <v>59.24</v>
      </c>
      <c r="J65" t="e">
        <f t="shared" si="0"/>
        <v>#N/A</v>
      </c>
    </row>
    <row r="66" spans="1:10" x14ac:dyDescent="0.3">
      <c r="A66" t="s">
        <v>895</v>
      </c>
      <c r="B66">
        <v>142</v>
      </c>
      <c r="C66">
        <v>0.19</v>
      </c>
      <c r="D66">
        <v>70.66</v>
      </c>
      <c r="F66" t="s">
        <v>882</v>
      </c>
      <c r="G66">
        <v>990</v>
      </c>
      <c r="H66">
        <v>1.2</v>
      </c>
      <c r="I66">
        <v>60.44</v>
      </c>
      <c r="J66" t="e">
        <f t="shared" si="0"/>
        <v>#N/A</v>
      </c>
    </row>
    <row r="67" spans="1:10" x14ac:dyDescent="0.3">
      <c r="A67" t="s">
        <v>903</v>
      </c>
      <c r="B67">
        <v>395</v>
      </c>
      <c r="C67">
        <v>0.54</v>
      </c>
      <c r="D67">
        <v>71.2</v>
      </c>
      <c r="F67" t="s">
        <v>883</v>
      </c>
      <c r="G67">
        <v>75</v>
      </c>
      <c r="H67">
        <v>0.09</v>
      </c>
      <c r="I67">
        <v>60.53</v>
      </c>
      <c r="J67" t="e">
        <f t="shared" ref="J67:J111" si="1">VLOOKUP(F67,$A$2:$A$100,1,FALSE)</f>
        <v>#N/A</v>
      </c>
    </row>
    <row r="68" spans="1:10" x14ac:dyDescent="0.3">
      <c r="A68" t="s">
        <v>905</v>
      </c>
      <c r="B68">
        <v>499</v>
      </c>
      <c r="C68">
        <v>0.68</v>
      </c>
      <c r="D68">
        <v>71.88</v>
      </c>
      <c r="F68" t="s">
        <v>1448</v>
      </c>
      <c r="G68">
        <v>1</v>
      </c>
      <c r="H68">
        <v>0</v>
      </c>
      <c r="I68">
        <v>60.54</v>
      </c>
      <c r="J68" t="e">
        <f t="shared" si="1"/>
        <v>#N/A</v>
      </c>
    </row>
    <row r="69" spans="1:10" x14ac:dyDescent="0.3">
      <c r="A69" t="s">
        <v>907</v>
      </c>
      <c r="B69" s="27">
        <v>1091</v>
      </c>
      <c r="C69">
        <v>1.5</v>
      </c>
      <c r="D69">
        <v>73.38</v>
      </c>
      <c r="F69" t="s">
        <v>884</v>
      </c>
      <c r="G69">
        <v>10</v>
      </c>
      <c r="H69">
        <v>0.01</v>
      </c>
      <c r="I69">
        <v>60.55</v>
      </c>
      <c r="J69" t="e">
        <f t="shared" si="1"/>
        <v>#N/A</v>
      </c>
    </row>
    <row r="70" spans="1:10" x14ac:dyDescent="0.3">
      <c r="A70" t="s">
        <v>908</v>
      </c>
      <c r="B70">
        <v>501</v>
      </c>
      <c r="C70">
        <v>0.69</v>
      </c>
      <c r="D70">
        <v>74.069999999999993</v>
      </c>
      <c r="F70" t="s">
        <v>886</v>
      </c>
      <c r="G70" s="27">
        <v>1486</v>
      </c>
      <c r="H70">
        <v>1.8</v>
      </c>
      <c r="I70">
        <v>62.35</v>
      </c>
      <c r="J70" t="e">
        <f t="shared" si="1"/>
        <v>#N/A</v>
      </c>
    </row>
    <row r="71" spans="1:10" x14ac:dyDescent="0.3">
      <c r="A71" t="s">
        <v>909</v>
      </c>
      <c r="B71">
        <v>367</v>
      </c>
      <c r="C71">
        <v>0.5</v>
      </c>
      <c r="D71">
        <v>74.569999999999993</v>
      </c>
      <c r="F71" t="s">
        <v>888</v>
      </c>
      <c r="G71">
        <v>1</v>
      </c>
      <c r="H71">
        <v>0</v>
      </c>
      <c r="I71">
        <v>62.35</v>
      </c>
      <c r="J71" t="e">
        <f t="shared" si="1"/>
        <v>#N/A</v>
      </c>
    </row>
    <row r="72" spans="1:10" x14ac:dyDescent="0.3">
      <c r="A72" t="s">
        <v>912</v>
      </c>
      <c r="B72">
        <v>1</v>
      </c>
      <c r="C72">
        <v>0</v>
      </c>
      <c r="D72">
        <v>74.569999999999993</v>
      </c>
      <c r="F72" t="s">
        <v>890</v>
      </c>
      <c r="G72" s="27">
        <v>3140</v>
      </c>
      <c r="H72">
        <v>3.81</v>
      </c>
      <c r="I72">
        <v>66.16</v>
      </c>
      <c r="J72" t="e">
        <f t="shared" si="1"/>
        <v>#N/A</v>
      </c>
    </row>
    <row r="73" spans="1:10" x14ac:dyDescent="0.3">
      <c r="A73" t="s">
        <v>914</v>
      </c>
      <c r="B73" s="27">
        <v>1216</v>
      </c>
      <c r="C73">
        <v>1.67</v>
      </c>
      <c r="D73">
        <v>76.239999999999995</v>
      </c>
      <c r="F73" t="s">
        <v>891</v>
      </c>
      <c r="G73">
        <v>565</v>
      </c>
      <c r="H73">
        <v>0.68</v>
      </c>
      <c r="I73">
        <v>66.84</v>
      </c>
      <c r="J73" t="e">
        <f t="shared" si="1"/>
        <v>#N/A</v>
      </c>
    </row>
    <row r="74" spans="1:10" x14ac:dyDescent="0.3">
      <c r="A74" t="s">
        <v>915</v>
      </c>
      <c r="B74" s="27">
        <v>1963</v>
      </c>
      <c r="C74">
        <v>2.69</v>
      </c>
      <c r="D74">
        <v>78.930000000000007</v>
      </c>
      <c r="F74" t="s">
        <v>892</v>
      </c>
      <c r="G74" s="27">
        <v>1820</v>
      </c>
      <c r="H74">
        <v>2.21</v>
      </c>
      <c r="I74">
        <v>69.05</v>
      </c>
      <c r="J74" t="e">
        <f t="shared" si="1"/>
        <v>#N/A</v>
      </c>
    </row>
    <row r="75" spans="1:10" x14ac:dyDescent="0.3">
      <c r="A75" t="s">
        <v>917</v>
      </c>
      <c r="B75">
        <v>65</v>
      </c>
      <c r="C75">
        <v>0.09</v>
      </c>
      <c r="D75">
        <v>79.02</v>
      </c>
      <c r="F75" t="s">
        <v>898</v>
      </c>
      <c r="G75">
        <v>8</v>
      </c>
      <c r="H75">
        <v>0.01</v>
      </c>
      <c r="I75">
        <v>69.06</v>
      </c>
      <c r="J75" t="e">
        <f t="shared" si="1"/>
        <v>#N/A</v>
      </c>
    </row>
    <row r="76" spans="1:10" x14ac:dyDescent="0.3">
      <c r="A76" t="s">
        <v>920</v>
      </c>
      <c r="B76">
        <v>50</v>
      </c>
      <c r="C76">
        <v>7.0000000000000007E-2</v>
      </c>
      <c r="D76">
        <v>79.09</v>
      </c>
      <c r="F76" t="s">
        <v>1449</v>
      </c>
      <c r="G76">
        <v>1</v>
      </c>
      <c r="H76">
        <v>0</v>
      </c>
      <c r="I76">
        <v>69.06</v>
      </c>
      <c r="J76" t="e">
        <f t="shared" si="1"/>
        <v>#N/A</v>
      </c>
    </row>
    <row r="77" spans="1:10" x14ac:dyDescent="0.3">
      <c r="A77" t="s">
        <v>923</v>
      </c>
      <c r="B77">
        <v>3</v>
      </c>
      <c r="C77">
        <v>0</v>
      </c>
      <c r="D77">
        <v>79.099999999999994</v>
      </c>
      <c r="F77" t="s">
        <v>901</v>
      </c>
      <c r="G77" s="27">
        <v>1324</v>
      </c>
      <c r="H77">
        <v>1.6</v>
      </c>
      <c r="I77">
        <v>70.66</v>
      </c>
      <c r="J77" t="e">
        <f t="shared" si="1"/>
        <v>#N/A</v>
      </c>
    </row>
    <row r="78" spans="1:10" x14ac:dyDescent="0.3">
      <c r="A78" t="s">
        <v>925</v>
      </c>
      <c r="B78">
        <v>299</v>
      </c>
      <c r="C78">
        <v>0.41</v>
      </c>
      <c r="D78">
        <v>79.510000000000005</v>
      </c>
      <c r="F78" t="s">
        <v>904</v>
      </c>
      <c r="G78">
        <v>455</v>
      </c>
      <c r="H78">
        <v>0.55000000000000004</v>
      </c>
      <c r="I78">
        <v>71.22</v>
      </c>
      <c r="J78" t="e">
        <f t="shared" si="1"/>
        <v>#N/A</v>
      </c>
    </row>
    <row r="79" spans="1:10" x14ac:dyDescent="0.3">
      <c r="A79" t="s">
        <v>927</v>
      </c>
      <c r="B79">
        <v>67</v>
      </c>
      <c r="C79">
        <v>0.09</v>
      </c>
      <c r="D79">
        <v>79.599999999999994</v>
      </c>
      <c r="F79" t="s">
        <v>906</v>
      </c>
      <c r="G79">
        <v>928</v>
      </c>
      <c r="H79">
        <v>1.1200000000000001</v>
      </c>
      <c r="I79">
        <v>72.34</v>
      </c>
      <c r="J79" t="e">
        <f t="shared" si="1"/>
        <v>#N/A</v>
      </c>
    </row>
    <row r="80" spans="1:10" x14ac:dyDescent="0.3">
      <c r="A80" t="s">
        <v>928</v>
      </c>
      <c r="B80">
        <v>174</v>
      </c>
      <c r="C80">
        <v>0.24</v>
      </c>
      <c r="D80">
        <v>79.84</v>
      </c>
      <c r="F80" t="s">
        <v>913</v>
      </c>
      <c r="G80">
        <v>1</v>
      </c>
      <c r="H80">
        <v>0</v>
      </c>
      <c r="I80">
        <v>72.34</v>
      </c>
      <c r="J80" t="e">
        <f t="shared" si="1"/>
        <v>#N/A</v>
      </c>
    </row>
    <row r="81" spans="1:10" x14ac:dyDescent="0.3">
      <c r="A81" t="s">
        <v>932</v>
      </c>
      <c r="B81">
        <v>816</v>
      </c>
      <c r="C81">
        <v>1.1200000000000001</v>
      </c>
      <c r="D81">
        <v>80.959999999999994</v>
      </c>
      <c r="F81" t="s">
        <v>1450</v>
      </c>
      <c r="G81">
        <v>1</v>
      </c>
      <c r="H81">
        <v>0</v>
      </c>
      <c r="I81">
        <v>72.34</v>
      </c>
      <c r="J81" t="e">
        <f t="shared" si="1"/>
        <v>#N/A</v>
      </c>
    </row>
    <row r="82" spans="1:10" x14ac:dyDescent="0.3">
      <c r="A82" t="s">
        <v>936</v>
      </c>
      <c r="B82">
        <v>718</v>
      </c>
      <c r="C82">
        <v>0.98</v>
      </c>
      <c r="D82">
        <v>81.94</v>
      </c>
      <c r="F82" t="s">
        <v>916</v>
      </c>
      <c r="G82">
        <v>343</v>
      </c>
      <c r="H82">
        <v>0.42</v>
      </c>
      <c r="I82">
        <v>72.760000000000005</v>
      </c>
      <c r="J82" t="e">
        <f t="shared" si="1"/>
        <v>#N/A</v>
      </c>
    </row>
    <row r="83" spans="1:10" x14ac:dyDescent="0.3">
      <c r="A83" t="s">
        <v>938</v>
      </c>
      <c r="B83">
        <v>19</v>
      </c>
      <c r="C83">
        <v>0.03</v>
      </c>
      <c r="D83">
        <v>81.97</v>
      </c>
      <c r="F83" t="s">
        <v>919</v>
      </c>
      <c r="G83">
        <v>34</v>
      </c>
      <c r="H83">
        <v>0.04</v>
      </c>
      <c r="I83">
        <v>72.8</v>
      </c>
      <c r="J83" t="e">
        <f t="shared" si="1"/>
        <v>#N/A</v>
      </c>
    </row>
    <row r="84" spans="1:10" x14ac:dyDescent="0.3">
      <c r="A84" t="s">
        <v>939</v>
      </c>
      <c r="B84">
        <v>417</v>
      </c>
      <c r="C84">
        <v>0.56999999999999995</v>
      </c>
      <c r="D84">
        <v>82.54</v>
      </c>
      <c r="F84" t="s">
        <v>921</v>
      </c>
      <c r="G84" s="27">
        <v>1616</v>
      </c>
      <c r="H84">
        <v>1.96</v>
      </c>
      <c r="I84">
        <v>74.760000000000005</v>
      </c>
      <c r="J84" t="e">
        <f t="shared" si="1"/>
        <v>#N/A</v>
      </c>
    </row>
    <row r="85" spans="1:10" x14ac:dyDescent="0.3">
      <c r="A85" t="s">
        <v>941</v>
      </c>
      <c r="B85">
        <v>143</v>
      </c>
      <c r="C85">
        <v>0.2</v>
      </c>
      <c r="D85">
        <v>82.73</v>
      </c>
      <c r="F85" t="s">
        <v>922</v>
      </c>
      <c r="G85">
        <v>793</v>
      </c>
      <c r="H85">
        <v>0.96</v>
      </c>
      <c r="I85">
        <v>75.72</v>
      </c>
      <c r="J85" t="e">
        <f t="shared" si="1"/>
        <v>#N/A</v>
      </c>
    </row>
    <row r="86" spans="1:10" x14ac:dyDescent="0.3">
      <c r="A86" t="s">
        <v>947</v>
      </c>
      <c r="B86">
        <v>339</v>
      </c>
      <c r="C86">
        <v>0.47</v>
      </c>
      <c r="D86">
        <v>83.2</v>
      </c>
      <c r="F86" t="s">
        <v>924</v>
      </c>
      <c r="G86">
        <v>462</v>
      </c>
      <c r="H86">
        <v>0.56000000000000005</v>
      </c>
      <c r="I86">
        <v>76.28</v>
      </c>
      <c r="J86" t="e">
        <f t="shared" si="1"/>
        <v>#N/A</v>
      </c>
    </row>
    <row r="87" spans="1:10" x14ac:dyDescent="0.3">
      <c r="A87" t="s">
        <v>948</v>
      </c>
      <c r="B87">
        <v>585</v>
      </c>
      <c r="C87">
        <v>0.8</v>
      </c>
      <c r="D87">
        <v>84</v>
      </c>
      <c r="F87" t="s">
        <v>930</v>
      </c>
      <c r="G87">
        <v>141</v>
      </c>
      <c r="H87">
        <v>0.17</v>
      </c>
      <c r="I87">
        <v>76.45</v>
      </c>
      <c r="J87" t="e">
        <f t="shared" si="1"/>
        <v>#N/A</v>
      </c>
    </row>
    <row r="88" spans="1:10" x14ac:dyDescent="0.3">
      <c r="A88" t="s">
        <v>1425</v>
      </c>
      <c r="B88">
        <v>3</v>
      </c>
      <c r="C88">
        <v>0</v>
      </c>
      <c r="D88">
        <v>84.01</v>
      </c>
      <c r="F88" t="s">
        <v>931</v>
      </c>
      <c r="G88">
        <v>206</v>
      </c>
      <c r="H88">
        <v>0.25</v>
      </c>
      <c r="I88">
        <v>76.7</v>
      </c>
      <c r="J88" t="e">
        <f t="shared" si="1"/>
        <v>#N/A</v>
      </c>
    </row>
    <row r="89" spans="1:10" x14ac:dyDescent="0.3">
      <c r="A89" t="s">
        <v>951</v>
      </c>
      <c r="B89" s="27">
        <v>1481</v>
      </c>
      <c r="C89">
        <v>2.0299999999999998</v>
      </c>
      <c r="D89">
        <v>86.04</v>
      </c>
      <c r="F89" t="s">
        <v>935</v>
      </c>
      <c r="G89">
        <v>74</v>
      </c>
      <c r="H89">
        <v>0.09</v>
      </c>
      <c r="I89">
        <v>76.790000000000006</v>
      </c>
      <c r="J89" t="e">
        <f t="shared" si="1"/>
        <v>#N/A</v>
      </c>
    </row>
    <row r="90" spans="1:10" x14ac:dyDescent="0.3">
      <c r="A90" t="s">
        <v>952</v>
      </c>
      <c r="B90">
        <v>342</v>
      </c>
      <c r="C90">
        <v>0.47</v>
      </c>
      <c r="D90">
        <v>86.51</v>
      </c>
      <c r="F90" t="s">
        <v>937</v>
      </c>
      <c r="G90">
        <v>695</v>
      </c>
      <c r="H90">
        <v>0.84</v>
      </c>
      <c r="I90">
        <v>77.63</v>
      </c>
      <c r="J90" t="e">
        <f t="shared" si="1"/>
        <v>#N/A</v>
      </c>
    </row>
    <row r="91" spans="1:10" x14ac:dyDescent="0.3">
      <c r="A91" t="s">
        <v>956</v>
      </c>
      <c r="B91">
        <v>151</v>
      </c>
      <c r="C91">
        <v>0.21</v>
      </c>
      <c r="D91">
        <v>86.71</v>
      </c>
      <c r="F91" t="s">
        <v>945</v>
      </c>
      <c r="G91">
        <v>701</v>
      </c>
      <c r="H91">
        <v>0.85</v>
      </c>
      <c r="I91">
        <v>78.48</v>
      </c>
      <c r="J91" t="e">
        <f t="shared" si="1"/>
        <v>#N/A</v>
      </c>
    </row>
    <row r="92" spans="1:10" x14ac:dyDescent="0.3">
      <c r="A92" t="s">
        <v>958</v>
      </c>
      <c r="B92" s="27">
        <v>2095</v>
      </c>
      <c r="C92">
        <v>2.87</v>
      </c>
      <c r="D92">
        <v>89.59</v>
      </c>
      <c r="F92" t="s">
        <v>946</v>
      </c>
      <c r="G92">
        <v>4</v>
      </c>
      <c r="H92">
        <v>0</v>
      </c>
      <c r="I92">
        <v>78.489999999999995</v>
      </c>
      <c r="J92" t="e">
        <f t="shared" si="1"/>
        <v>#N/A</v>
      </c>
    </row>
    <row r="93" spans="1:10" x14ac:dyDescent="0.3">
      <c r="A93" t="s">
        <v>963</v>
      </c>
      <c r="B93">
        <v>795</v>
      </c>
      <c r="C93">
        <v>1.0900000000000001</v>
      </c>
      <c r="D93">
        <v>90.68</v>
      </c>
      <c r="F93" t="s">
        <v>1451</v>
      </c>
      <c r="G93">
        <v>101</v>
      </c>
      <c r="H93">
        <v>0.12</v>
      </c>
      <c r="I93">
        <v>78.61</v>
      </c>
      <c r="J93" t="e">
        <f t="shared" si="1"/>
        <v>#N/A</v>
      </c>
    </row>
    <row r="94" spans="1:10" x14ac:dyDescent="0.3">
      <c r="A94" t="s">
        <v>964</v>
      </c>
      <c r="B94">
        <v>171</v>
      </c>
      <c r="C94">
        <v>0.23</v>
      </c>
      <c r="D94">
        <v>90.91</v>
      </c>
      <c r="F94" t="s">
        <v>949</v>
      </c>
      <c r="G94">
        <v>8</v>
      </c>
      <c r="H94">
        <v>0.01</v>
      </c>
      <c r="I94">
        <v>78.62</v>
      </c>
      <c r="J94" t="e">
        <f t="shared" si="1"/>
        <v>#N/A</v>
      </c>
    </row>
    <row r="95" spans="1:10" x14ac:dyDescent="0.3">
      <c r="A95" t="s">
        <v>965</v>
      </c>
      <c r="B95" s="27">
        <v>2822</v>
      </c>
      <c r="C95">
        <v>3.87</v>
      </c>
      <c r="D95">
        <v>94.78</v>
      </c>
      <c r="F95" t="s">
        <v>1452</v>
      </c>
      <c r="G95">
        <v>91</v>
      </c>
      <c r="H95">
        <v>0.11</v>
      </c>
      <c r="I95">
        <v>78.73</v>
      </c>
      <c r="J95" t="e">
        <f t="shared" si="1"/>
        <v>#N/A</v>
      </c>
    </row>
    <row r="96" spans="1:10" x14ac:dyDescent="0.3">
      <c r="A96" t="s">
        <v>966</v>
      </c>
      <c r="B96" s="27">
        <v>2927</v>
      </c>
      <c r="C96">
        <v>4.01</v>
      </c>
      <c r="D96">
        <v>98.8</v>
      </c>
      <c r="F96" t="s">
        <v>950</v>
      </c>
      <c r="G96" s="27">
        <v>1265</v>
      </c>
      <c r="H96">
        <v>1.53</v>
      </c>
      <c r="I96">
        <v>80.260000000000005</v>
      </c>
      <c r="J96" t="e">
        <f t="shared" si="1"/>
        <v>#N/A</v>
      </c>
    </row>
    <row r="97" spans="1:10" x14ac:dyDescent="0.3">
      <c r="A97" t="s">
        <v>1426</v>
      </c>
      <c r="B97">
        <v>451</v>
      </c>
      <c r="C97">
        <v>0.62</v>
      </c>
      <c r="D97">
        <v>99.42</v>
      </c>
      <c r="F97" t="s">
        <v>953</v>
      </c>
      <c r="G97">
        <v>207</v>
      </c>
      <c r="H97">
        <v>0.25</v>
      </c>
      <c r="I97">
        <v>80.510000000000005</v>
      </c>
      <c r="J97" t="e">
        <f t="shared" si="1"/>
        <v>#N/A</v>
      </c>
    </row>
    <row r="98" spans="1:10" x14ac:dyDescent="0.3">
      <c r="A98" t="s">
        <v>969</v>
      </c>
      <c r="B98">
        <v>77</v>
      </c>
      <c r="C98">
        <v>0.11</v>
      </c>
      <c r="D98">
        <v>99.52</v>
      </c>
      <c r="F98" t="s">
        <v>954</v>
      </c>
      <c r="G98">
        <v>431</v>
      </c>
      <c r="H98">
        <v>0.52</v>
      </c>
      <c r="I98">
        <v>81.040000000000006</v>
      </c>
      <c r="J98" t="e">
        <f t="shared" si="1"/>
        <v>#N/A</v>
      </c>
    </row>
    <row r="99" spans="1:10" x14ac:dyDescent="0.3">
      <c r="A99" t="s">
        <v>1427</v>
      </c>
      <c r="B99">
        <v>342</v>
      </c>
      <c r="C99">
        <v>0.47</v>
      </c>
      <c r="D99">
        <v>99.99</v>
      </c>
      <c r="F99" t="s">
        <v>955</v>
      </c>
      <c r="G99">
        <v>167</v>
      </c>
      <c r="H99">
        <v>0.2</v>
      </c>
      <c r="I99">
        <v>81.239999999999995</v>
      </c>
      <c r="J99" t="e">
        <f t="shared" si="1"/>
        <v>#N/A</v>
      </c>
    </row>
    <row r="100" spans="1:10" x14ac:dyDescent="0.3">
      <c r="A100" t="s">
        <v>1428</v>
      </c>
      <c r="B100">
        <v>6</v>
      </c>
      <c r="C100">
        <v>0.01</v>
      </c>
      <c r="D100">
        <v>100</v>
      </c>
      <c r="F100" t="s">
        <v>957</v>
      </c>
      <c r="G100" s="27">
        <v>1072</v>
      </c>
      <c r="H100">
        <v>1.3</v>
      </c>
      <c r="I100">
        <v>82.54</v>
      </c>
      <c r="J100" t="e">
        <f t="shared" si="1"/>
        <v>#N/A</v>
      </c>
    </row>
    <row r="101" spans="1:10" x14ac:dyDescent="0.3">
      <c r="F101" t="s">
        <v>959</v>
      </c>
      <c r="G101">
        <v>11</v>
      </c>
      <c r="H101">
        <v>0.01</v>
      </c>
      <c r="I101">
        <v>82.55</v>
      </c>
      <c r="J101" t="e">
        <f t="shared" si="1"/>
        <v>#N/A</v>
      </c>
    </row>
    <row r="102" spans="1:10" x14ac:dyDescent="0.3">
      <c r="F102" t="s">
        <v>961</v>
      </c>
      <c r="G102">
        <v>7</v>
      </c>
      <c r="H102">
        <v>0.01</v>
      </c>
      <c r="I102">
        <v>82.56</v>
      </c>
      <c r="J102" t="e">
        <f t="shared" si="1"/>
        <v>#N/A</v>
      </c>
    </row>
    <row r="103" spans="1:10" x14ac:dyDescent="0.3">
      <c r="F103" t="s">
        <v>962</v>
      </c>
      <c r="G103" s="27">
        <v>1417</v>
      </c>
      <c r="H103">
        <v>1.72</v>
      </c>
      <c r="I103">
        <v>84.28</v>
      </c>
      <c r="J103" t="e">
        <f t="shared" si="1"/>
        <v>#N/A</v>
      </c>
    </row>
    <row r="104" spans="1:10" x14ac:dyDescent="0.3">
      <c r="F104" t="s">
        <v>1453</v>
      </c>
      <c r="G104">
        <v>1</v>
      </c>
      <c r="H104">
        <v>0</v>
      </c>
      <c r="I104">
        <v>84.28</v>
      </c>
      <c r="J104" t="e">
        <f t="shared" si="1"/>
        <v>#N/A</v>
      </c>
    </row>
    <row r="105" spans="1:10" x14ac:dyDescent="0.3">
      <c r="F105" t="s">
        <v>968</v>
      </c>
      <c r="G105">
        <v>413</v>
      </c>
      <c r="H105">
        <v>0.5</v>
      </c>
      <c r="I105">
        <v>84.78</v>
      </c>
      <c r="J105" t="e">
        <f t="shared" si="1"/>
        <v>#N/A</v>
      </c>
    </row>
    <row r="106" spans="1:10" x14ac:dyDescent="0.3">
      <c r="F106" t="s">
        <v>971</v>
      </c>
      <c r="G106" s="27">
        <v>7146</v>
      </c>
      <c r="H106">
        <v>8.66</v>
      </c>
      <c r="I106">
        <v>93.44</v>
      </c>
      <c r="J106" t="e">
        <f t="shared" si="1"/>
        <v>#N/A</v>
      </c>
    </row>
    <row r="107" spans="1:10" x14ac:dyDescent="0.3">
      <c r="F107" t="s">
        <v>973</v>
      </c>
      <c r="G107">
        <v>839</v>
      </c>
      <c r="H107">
        <v>1.02</v>
      </c>
      <c r="I107">
        <v>94.46</v>
      </c>
      <c r="J107" t="e">
        <f t="shared" si="1"/>
        <v>#N/A</v>
      </c>
    </row>
    <row r="108" spans="1:10" x14ac:dyDescent="0.3">
      <c r="F108" t="s">
        <v>974</v>
      </c>
      <c r="G108" s="27">
        <v>2718</v>
      </c>
      <c r="H108">
        <v>3.29</v>
      </c>
      <c r="I108">
        <v>97.75</v>
      </c>
      <c r="J108" t="e">
        <f t="shared" si="1"/>
        <v>#N/A</v>
      </c>
    </row>
    <row r="109" spans="1:10" x14ac:dyDescent="0.3">
      <c r="F109" t="s">
        <v>1454</v>
      </c>
      <c r="G109" s="27">
        <v>1072</v>
      </c>
      <c r="H109">
        <v>1.3</v>
      </c>
      <c r="I109">
        <v>99.05</v>
      </c>
      <c r="J109" t="e">
        <f t="shared" si="1"/>
        <v>#N/A</v>
      </c>
    </row>
    <row r="110" spans="1:10" x14ac:dyDescent="0.3">
      <c r="F110" t="s">
        <v>976</v>
      </c>
      <c r="G110">
        <v>598</v>
      </c>
      <c r="H110">
        <v>0.72</v>
      </c>
      <c r="I110">
        <v>99.78</v>
      </c>
      <c r="J110" t="e">
        <f t="shared" si="1"/>
        <v>#N/A</v>
      </c>
    </row>
    <row r="111" spans="1:10" x14ac:dyDescent="0.3">
      <c r="F111" t="s">
        <v>977</v>
      </c>
      <c r="G111">
        <v>184</v>
      </c>
      <c r="H111">
        <v>0.22</v>
      </c>
      <c r="I111">
        <v>100</v>
      </c>
      <c r="J111" t="e">
        <f t="shared" si="1"/>
        <v>#N/A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4"/>
  <sheetViews>
    <sheetView workbookViewId="0">
      <pane xSplit="1" ySplit="2" topLeftCell="H3" activePane="bottomRight" state="frozen"/>
      <selection pane="topRight" activeCell="B1" sqref="B1"/>
      <selection pane="bottomLeft" activeCell="A3" sqref="A3"/>
      <selection pane="bottomRight" activeCell="I42" sqref="I42"/>
    </sheetView>
  </sheetViews>
  <sheetFormatPr defaultRowHeight="14.4" x14ac:dyDescent="0.3"/>
  <cols>
    <col min="1" max="1" width="23.109375" customWidth="1"/>
    <col min="8" max="8" width="20.21875" style="21" customWidth="1"/>
    <col min="14" max="14" width="11.109375" bestFit="1" customWidth="1"/>
    <col min="16" max="16" width="16.5546875" style="21" customWidth="1"/>
    <col min="17" max="17" width="11.109375" bestFit="1" customWidth="1"/>
    <col min="23" max="23" width="17.33203125" customWidth="1"/>
  </cols>
  <sheetData>
    <row r="1" spans="1:28" x14ac:dyDescent="0.3">
      <c r="A1" s="1" t="s">
        <v>517</v>
      </c>
    </row>
    <row r="2" spans="1:28" s="1" customFormat="1" x14ac:dyDescent="0.3">
      <c r="A2" s="1" t="s">
        <v>500</v>
      </c>
      <c r="H2" s="20" t="s">
        <v>487</v>
      </c>
      <c r="N2" s="1" t="s">
        <v>487</v>
      </c>
      <c r="P2" s="20" t="s">
        <v>286</v>
      </c>
      <c r="W2" s="1" t="s">
        <v>515</v>
      </c>
    </row>
    <row r="3" spans="1:28" s="1" customFormat="1" x14ac:dyDescent="0.3">
      <c r="A3" s="1" t="s">
        <v>501</v>
      </c>
      <c r="H3" s="20" t="s">
        <v>507</v>
      </c>
      <c r="P3" s="20" t="s">
        <v>509</v>
      </c>
      <c r="W3" s="1" t="s">
        <v>516</v>
      </c>
    </row>
    <row r="5" spans="1:28" x14ac:dyDescent="0.3">
      <c r="A5" t="s">
        <v>370</v>
      </c>
      <c r="B5" t="s">
        <v>371</v>
      </c>
      <c r="C5" t="s">
        <v>372</v>
      </c>
      <c r="D5" t="s">
        <v>373</v>
      </c>
      <c r="E5" t="s">
        <v>374</v>
      </c>
      <c r="F5" t="s">
        <v>375</v>
      </c>
      <c r="H5" s="21" t="s">
        <v>370</v>
      </c>
      <c r="I5" t="s">
        <v>371</v>
      </c>
      <c r="J5" t="s">
        <v>372</v>
      </c>
      <c r="K5" t="s">
        <v>373</v>
      </c>
      <c r="L5" t="s">
        <v>374</v>
      </c>
      <c r="M5" t="s">
        <v>375</v>
      </c>
      <c r="N5" t="s">
        <v>511</v>
      </c>
      <c r="P5" s="21" t="s">
        <v>370</v>
      </c>
      <c r="Q5" t="s">
        <v>371</v>
      </c>
      <c r="R5" t="s">
        <v>372</v>
      </c>
      <c r="S5" t="s">
        <v>373</v>
      </c>
      <c r="T5" t="s">
        <v>374</v>
      </c>
      <c r="U5" t="s">
        <v>375</v>
      </c>
      <c r="W5" t="s">
        <v>370</v>
      </c>
      <c r="X5" t="s">
        <v>371</v>
      </c>
      <c r="Y5" t="s">
        <v>372</v>
      </c>
      <c r="Z5" t="s">
        <v>373</v>
      </c>
      <c r="AA5" t="s">
        <v>374</v>
      </c>
      <c r="AB5" t="s">
        <v>375</v>
      </c>
    </row>
    <row r="7" spans="1:28" x14ac:dyDescent="0.3">
      <c r="A7" t="s">
        <v>469</v>
      </c>
      <c r="B7">
        <v>288896</v>
      </c>
      <c r="C7">
        <v>6</v>
      </c>
      <c r="D7">
        <v>2.0999999999999999E-3</v>
      </c>
      <c r="E7">
        <v>288890</v>
      </c>
      <c r="F7">
        <v>100</v>
      </c>
      <c r="H7" s="21" t="s">
        <v>469</v>
      </c>
      <c r="I7">
        <v>103538</v>
      </c>
      <c r="J7">
        <v>0</v>
      </c>
      <c r="K7">
        <v>0</v>
      </c>
      <c r="L7">
        <v>103538</v>
      </c>
      <c r="M7">
        <v>100</v>
      </c>
      <c r="N7" s="17">
        <f>I7+B7</f>
        <v>392434</v>
      </c>
      <c r="P7" s="21" t="s">
        <v>469</v>
      </c>
      <c r="Q7" s="17">
        <v>357932</v>
      </c>
      <c r="R7">
        <v>3</v>
      </c>
      <c r="S7" s="16">
        <v>8.4000000000000003E-4</v>
      </c>
      <c r="T7">
        <v>357929</v>
      </c>
      <c r="U7">
        <v>100</v>
      </c>
      <c r="W7" t="s">
        <v>469</v>
      </c>
      <c r="X7">
        <v>360626</v>
      </c>
      <c r="Y7">
        <v>3</v>
      </c>
      <c r="Z7" s="16">
        <v>8.3000000000000001E-4</v>
      </c>
      <c r="AA7">
        <v>360623</v>
      </c>
      <c r="AB7">
        <v>100</v>
      </c>
    </row>
    <row r="8" spans="1:28" x14ac:dyDescent="0.3">
      <c r="A8" t="s">
        <v>495</v>
      </c>
      <c r="B8">
        <v>288896</v>
      </c>
      <c r="C8">
        <v>0</v>
      </c>
      <c r="D8">
        <v>0</v>
      </c>
      <c r="E8">
        <v>288896</v>
      </c>
      <c r="F8">
        <v>100</v>
      </c>
      <c r="H8" s="21" t="s">
        <v>495</v>
      </c>
      <c r="I8">
        <v>103538</v>
      </c>
      <c r="J8">
        <v>0</v>
      </c>
      <c r="K8">
        <v>0</v>
      </c>
      <c r="L8">
        <v>103538</v>
      </c>
      <c r="M8">
        <v>100</v>
      </c>
      <c r="P8" s="21" t="s">
        <v>495</v>
      </c>
      <c r="Q8">
        <v>357932</v>
      </c>
      <c r="R8">
        <v>0</v>
      </c>
      <c r="S8">
        <v>0</v>
      </c>
      <c r="T8">
        <v>357932</v>
      </c>
      <c r="U8">
        <v>100</v>
      </c>
      <c r="W8" t="s">
        <v>495</v>
      </c>
      <c r="X8">
        <v>360626</v>
      </c>
      <c r="Y8">
        <v>0</v>
      </c>
      <c r="Z8">
        <v>0</v>
      </c>
      <c r="AA8">
        <v>360626</v>
      </c>
      <c r="AB8">
        <v>100</v>
      </c>
    </row>
    <row r="9" spans="1:28" x14ac:dyDescent="0.3">
      <c r="H9" s="21" t="s">
        <v>508</v>
      </c>
      <c r="I9">
        <v>103538</v>
      </c>
      <c r="J9">
        <v>130</v>
      </c>
      <c r="K9">
        <v>0.12559999999999999</v>
      </c>
      <c r="L9">
        <v>103408</v>
      </c>
      <c r="M9">
        <v>99.87</v>
      </c>
      <c r="P9" s="21" t="s">
        <v>508</v>
      </c>
      <c r="Q9">
        <v>357932</v>
      </c>
      <c r="R9">
        <v>254453</v>
      </c>
      <c r="S9">
        <v>71.09</v>
      </c>
      <c r="T9">
        <v>103479</v>
      </c>
      <c r="U9">
        <v>28.91</v>
      </c>
      <c r="V9" s="10" t="s">
        <v>513</v>
      </c>
      <c r="W9" t="s">
        <v>508</v>
      </c>
      <c r="X9">
        <v>360626</v>
      </c>
      <c r="Y9">
        <v>256606</v>
      </c>
      <c r="Z9">
        <v>71.16</v>
      </c>
      <c r="AA9">
        <v>104020</v>
      </c>
      <c r="AB9">
        <v>28.84</v>
      </c>
    </row>
    <row r="10" spans="1:28" x14ac:dyDescent="0.3">
      <c r="A10" t="s">
        <v>439</v>
      </c>
      <c r="B10">
        <v>288896</v>
      </c>
      <c r="C10">
        <v>0</v>
      </c>
      <c r="D10">
        <v>0</v>
      </c>
      <c r="E10">
        <v>288896</v>
      </c>
      <c r="F10">
        <v>100</v>
      </c>
      <c r="H10" s="21" t="s">
        <v>439</v>
      </c>
      <c r="I10">
        <v>103538</v>
      </c>
      <c r="J10">
        <v>92</v>
      </c>
      <c r="K10">
        <v>8.8900000000000007E-2</v>
      </c>
      <c r="L10">
        <v>103446</v>
      </c>
      <c r="M10">
        <v>99.91</v>
      </c>
      <c r="P10" s="21" t="s">
        <v>439</v>
      </c>
      <c r="Q10">
        <v>357932</v>
      </c>
      <c r="R10">
        <v>96</v>
      </c>
      <c r="S10">
        <v>2.6800000000000001E-2</v>
      </c>
      <c r="T10">
        <v>357836</v>
      </c>
      <c r="U10">
        <v>99.97</v>
      </c>
      <c r="W10" t="s">
        <v>439</v>
      </c>
      <c r="X10">
        <v>360626</v>
      </c>
      <c r="Y10">
        <v>96</v>
      </c>
      <c r="Z10">
        <v>2.6599999999999999E-2</v>
      </c>
      <c r="AA10">
        <v>360530</v>
      </c>
      <c r="AB10">
        <v>99.97</v>
      </c>
    </row>
    <row r="11" spans="1:28" x14ac:dyDescent="0.3">
      <c r="A11" t="s">
        <v>490</v>
      </c>
      <c r="B11">
        <v>288896</v>
      </c>
      <c r="C11">
        <v>206</v>
      </c>
      <c r="D11">
        <v>7.1300000000000002E-2</v>
      </c>
      <c r="E11">
        <v>288690</v>
      </c>
      <c r="F11">
        <v>99.93</v>
      </c>
      <c r="H11" s="21" t="s">
        <v>490</v>
      </c>
      <c r="I11">
        <v>103538</v>
      </c>
      <c r="J11">
        <v>9228</v>
      </c>
      <c r="K11">
        <v>8.9130000000000003</v>
      </c>
      <c r="L11">
        <v>94310</v>
      </c>
      <c r="M11">
        <v>91.09</v>
      </c>
      <c r="P11" s="21" t="s">
        <v>490</v>
      </c>
      <c r="Q11">
        <v>357932</v>
      </c>
      <c r="R11">
        <v>9280</v>
      </c>
      <c r="S11">
        <v>2.593</v>
      </c>
      <c r="T11">
        <v>348652</v>
      </c>
      <c r="U11">
        <v>97.41</v>
      </c>
      <c r="W11" t="s">
        <v>490</v>
      </c>
      <c r="X11">
        <v>360626</v>
      </c>
      <c r="Y11">
        <v>9280</v>
      </c>
      <c r="Z11">
        <v>2.573</v>
      </c>
      <c r="AA11">
        <v>351346</v>
      </c>
      <c r="AB11">
        <v>97.43</v>
      </c>
    </row>
    <row r="12" spans="1:28" x14ac:dyDescent="0.3">
      <c r="A12" t="s">
        <v>491</v>
      </c>
      <c r="B12">
        <v>288896</v>
      </c>
      <c r="C12">
        <v>0</v>
      </c>
      <c r="D12">
        <v>0</v>
      </c>
      <c r="E12">
        <v>288896</v>
      </c>
      <c r="F12">
        <v>100</v>
      </c>
      <c r="H12" s="21" t="s">
        <v>491</v>
      </c>
      <c r="I12">
        <v>103538</v>
      </c>
      <c r="J12">
        <v>2</v>
      </c>
      <c r="K12">
        <v>1.9E-3</v>
      </c>
      <c r="L12">
        <v>103536</v>
      </c>
      <c r="M12">
        <v>100</v>
      </c>
      <c r="P12" s="21" t="s">
        <v>491</v>
      </c>
      <c r="Q12">
        <v>357932</v>
      </c>
      <c r="R12">
        <v>1</v>
      </c>
      <c r="S12" s="16">
        <v>2.7999999999999998E-4</v>
      </c>
      <c r="T12">
        <v>357931</v>
      </c>
      <c r="U12">
        <v>100</v>
      </c>
      <c r="W12" t="s">
        <v>491</v>
      </c>
      <c r="X12">
        <v>360626</v>
      </c>
      <c r="Y12">
        <v>1</v>
      </c>
      <c r="Z12" s="16">
        <v>2.7999999999999998E-4</v>
      </c>
      <c r="AA12">
        <v>360625</v>
      </c>
      <c r="AB12">
        <v>100</v>
      </c>
    </row>
    <row r="13" spans="1:28" x14ac:dyDescent="0.3">
      <c r="A13" t="s">
        <v>423</v>
      </c>
      <c r="B13">
        <v>288896</v>
      </c>
      <c r="C13">
        <v>751</v>
      </c>
      <c r="D13">
        <v>0.26</v>
      </c>
      <c r="E13">
        <v>288145</v>
      </c>
      <c r="F13">
        <v>99.74</v>
      </c>
      <c r="H13" s="21" t="s">
        <v>423</v>
      </c>
      <c r="I13">
        <v>103538</v>
      </c>
      <c r="J13">
        <v>2213</v>
      </c>
      <c r="K13">
        <v>2.137</v>
      </c>
      <c r="L13">
        <v>101325</v>
      </c>
      <c r="M13">
        <v>97.86</v>
      </c>
      <c r="P13" s="21" t="s">
        <v>423</v>
      </c>
      <c r="Q13">
        <v>357932</v>
      </c>
      <c r="R13">
        <v>0</v>
      </c>
      <c r="S13">
        <v>0</v>
      </c>
      <c r="T13">
        <v>357932</v>
      </c>
      <c r="U13">
        <v>100</v>
      </c>
      <c r="W13" t="s">
        <v>423</v>
      </c>
      <c r="X13">
        <v>360626</v>
      </c>
      <c r="Y13">
        <v>0</v>
      </c>
      <c r="Z13">
        <v>0</v>
      </c>
      <c r="AA13">
        <v>360626</v>
      </c>
      <c r="AB13">
        <v>100</v>
      </c>
    </row>
    <row r="14" spans="1:28" x14ac:dyDescent="0.3">
      <c r="A14" t="s">
        <v>436</v>
      </c>
      <c r="B14">
        <v>288896</v>
      </c>
      <c r="C14">
        <v>0</v>
      </c>
      <c r="D14">
        <v>0</v>
      </c>
      <c r="E14">
        <v>288896</v>
      </c>
      <c r="F14">
        <v>100</v>
      </c>
      <c r="H14" s="21" t="s">
        <v>436</v>
      </c>
      <c r="I14">
        <v>103538</v>
      </c>
      <c r="J14">
        <v>0</v>
      </c>
      <c r="K14">
        <v>0</v>
      </c>
      <c r="L14">
        <v>103538</v>
      </c>
      <c r="M14">
        <v>100</v>
      </c>
      <c r="P14" s="21" t="s">
        <v>436</v>
      </c>
      <c r="Q14">
        <v>357932</v>
      </c>
      <c r="R14">
        <v>0</v>
      </c>
      <c r="S14">
        <v>0</v>
      </c>
      <c r="T14">
        <v>357932</v>
      </c>
      <c r="U14">
        <v>100</v>
      </c>
      <c r="W14" t="s">
        <v>436</v>
      </c>
      <c r="X14">
        <v>360626</v>
      </c>
      <c r="Y14">
        <v>0</v>
      </c>
      <c r="Z14">
        <v>0</v>
      </c>
      <c r="AA14">
        <v>360626</v>
      </c>
      <c r="AB14">
        <v>100</v>
      </c>
    </row>
    <row r="15" spans="1:28" x14ac:dyDescent="0.3">
      <c r="A15" t="s">
        <v>496</v>
      </c>
      <c r="B15">
        <v>288896</v>
      </c>
      <c r="C15">
        <v>58710</v>
      </c>
      <c r="D15">
        <v>20.32</v>
      </c>
      <c r="E15">
        <v>230186</v>
      </c>
      <c r="F15">
        <v>79.680000000000007</v>
      </c>
      <c r="H15" s="21" t="s">
        <v>496</v>
      </c>
      <c r="I15">
        <v>103538</v>
      </c>
      <c r="J15">
        <v>61001</v>
      </c>
      <c r="K15">
        <v>58.92</v>
      </c>
      <c r="L15">
        <v>42537</v>
      </c>
      <c r="M15">
        <v>41.08</v>
      </c>
      <c r="P15" s="21" t="s">
        <v>496</v>
      </c>
      <c r="Q15">
        <v>357932</v>
      </c>
      <c r="R15">
        <v>0</v>
      </c>
      <c r="S15">
        <v>0</v>
      </c>
      <c r="T15">
        <v>357932</v>
      </c>
      <c r="U15">
        <v>100</v>
      </c>
      <c r="W15" t="s">
        <v>496</v>
      </c>
      <c r="X15">
        <v>360626</v>
      </c>
      <c r="Y15">
        <v>0</v>
      </c>
      <c r="Z15">
        <v>0</v>
      </c>
      <c r="AA15">
        <v>360626</v>
      </c>
      <c r="AB15">
        <v>100</v>
      </c>
    </row>
    <row r="16" spans="1:28" x14ac:dyDescent="0.3">
      <c r="A16" t="s">
        <v>497</v>
      </c>
      <c r="B16">
        <v>288896</v>
      </c>
      <c r="C16">
        <v>54896</v>
      </c>
      <c r="D16">
        <v>19</v>
      </c>
      <c r="E16">
        <v>234000</v>
      </c>
      <c r="F16">
        <v>81</v>
      </c>
      <c r="H16" s="21" t="s">
        <v>497</v>
      </c>
      <c r="I16">
        <v>103538</v>
      </c>
      <c r="J16">
        <v>0</v>
      </c>
      <c r="K16">
        <v>0</v>
      </c>
      <c r="L16">
        <v>103538</v>
      </c>
      <c r="M16">
        <v>100</v>
      </c>
      <c r="P16" s="21" t="s">
        <v>497</v>
      </c>
      <c r="Q16">
        <v>357932</v>
      </c>
      <c r="R16">
        <v>103479</v>
      </c>
      <c r="S16">
        <v>28.91</v>
      </c>
      <c r="T16">
        <v>254453</v>
      </c>
      <c r="U16">
        <v>71.09</v>
      </c>
      <c r="W16" t="s">
        <v>497</v>
      </c>
      <c r="X16">
        <v>360626</v>
      </c>
      <c r="Y16">
        <v>104020</v>
      </c>
      <c r="Z16">
        <v>28.84</v>
      </c>
      <c r="AA16">
        <v>256606</v>
      </c>
      <c r="AB16">
        <v>71.16</v>
      </c>
    </row>
    <row r="17" spans="1:28" x14ac:dyDescent="0.3">
      <c r="P17" s="22" t="s">
        <v>512</v>
      </c>
      <c r="Q17" s="10">
        <v>357932</v>
      </c>
      <c r="R17" s="10">
        <v>254453</v>
      </c>
      <c r="S17" s="10">
        <v>71.09</v>
      </c>
      <c r="T17" s="10">
        <v>103479</v>
      </c>
      <c r="U17" s="10">
        <v>28.91</v>
      </c>
      <c r="V17" s="10" t="s">
        <v>514</v>
      </c>
      <c r="W17" s="10" t="s">
        <v>512</v>
      </c>
      <c r="X17">
        <v>360626</v>
      </c>
      <c r="Y17">
        <v>256606</v>
      </c>
      <c r="Z17">
        <v>71.16</v>
      </c>
      <c r="AA17">
        <v>104020</v>
      </c>
      <c r="AB17">
        <v>28.84</v>
      </c>
    </row>
    <row r="18" spans="1:28" x14ac:dyDescent="0.3">
      <c r="A18" t="s">
        <v>498</v>
      </c>
      <c r="B18">
        <v>288896</v>
      </c>
      <c r="C18">
        <v>16</v>
      </c>
      <c r="D18">
        <v>5.4999999999999997E-3</v>
      </c>
      <c r="E18">
        <v>288880</v>
      </c>
      <c r="F18">
        <v>99.99</v>
      </c>
      <c r="H18" s="21" t="s">
        <v>498</v>
      </c>
      <c r="I18">
        <v>103538</v>
      </c>
      <c r="J18">
        <v>0</v>
      </c>
      <c r="K18">
        <v>0</v>
      </c>
      <c r="L18">
        <v>103538</v>
      </c>
      <c r="M18">
        <v>100</v>
      </c>
      <c r="P18" s="21" t="s">
        <v>498</v>
      </c>
      <c r="Q18">
        <v>357932</v>
      </c>
      <c r="R18">
        <v>8</v>
      </c>
      <c r="S18">
        <v>2.2000000000000001E-3</v>
      </c>
      <c r="T18">
        <v>357924</v>
      </c>
      <c r="U18">
        <v>100</v>
      </c>
      <c r="W18" t="s">
        <v>498</v>
      </c>
      <c r="X18">
        <v>360626</v>
      </c>
      <c r="Y18">
        <v>8</v>
      </c>
      <c r="Z18">
        <v>2.2000000000000001E-3</v>
      </c>
      <c r="AA18">
        <v>360618</v>
      </c>
      <c r="AB18">
        <v>100</v>
      </c>
    </row>
    <row r="19" spans="1:28" x14ac:dyDescent="0.3">
      <c r="P19" s="22" t="s">
        <v>510</v>
      </c>
      <c r="Q19" s="10">
        <v>357932</v>
      </c>
      <c r="R19" s="10">
        <v>300905</v>
      </c>
      <c r="S19" s="10">
        <v>84.07</v>
      </c>
      <c r="T19" s="10">
        <v>57027</v>
      </c>
      <c r="U19" s="10">
        <v>15.93</v>
      </c>
      <c r="V19" s="10" t="s">
        <v>514</v>
      </c>
      <c r="W19" s="10" t="s">
        <v>510</v>
      </c>
      <c r="X19">
        <v>360626</v>
      </c>
      <c r="Y19">
        <v>303095</v>
      </c>
      <c r="Z19">
        <v>84.05</v>
      </c>
      <c r="AA19">
        <v>57531</v>
      </c>
      <c r="AB19">
        <v>15.95</v>
      </c>
    </row>
    <row r="20" spans="1:28" x14ac:dyDescent="0.3">
      <c r="A20" t="s">
        <v>413</v>
      </c>
      <c r="B20">
        <v>288896</v>
      </c>
      <c r="C20">
        <v>1637</v>
      </c>
      <c r="D20">
        <v>0.56659999999999999</v>
      </c>
      <c r="E20">
        <v>287259</v>
      </c>
      <c r="F20">
        <v>99.43</v>
      </c>
      <c r="H20" s="21" t="s">
        <v>413</v>
      </c>
      <c r="I20">
        <v>103538</v>
      </c>
      <c r="J20">
        <v>0</v>
      </c>
      <c r="K20">
        <v>0</v>
      </c>
      <c r="L20">
        <v>103538</v>
      </c>
      <c r="M20">
        <v>100</v>
      </c>
      <c r="P20" s="21" t="s">
        <v>413</v>
      </c>
      <c r="Q20">
        <v>357932</v>
      </c>
      <c r="R20">
        <v>815</v>
      </c>
      <c r="S20">
        <v>0.22770000000000001</v>
      </c>
      <c r="T20">
        <v>357117</v>
      </c>
      <c r="U20">
        <v>99.77</v>
      </c>
      <c r="W20" t="s">
        <v>413</v>
      </c>
      <c r="X20">
        <v>360626</v>
      </c>
      <c r="Y20">
        <v>815</v>
      </c>
      <c r="Z20">
        <v>0.22600000000000001</v>
      </c>
      <c r="AA20">
        <v>359811</v>
      </c>
      <c r="AB20">
        <v>99.77</v>
      </c>
    </row>
    <row r="21" spans="1:28" x14ac:dyDescent="0.3">
      <c r="A21" t="s">
        <v>499</v>
      </c>
      <c r="B21">
        <v>288896</v>
      </c>
      <c r="C21">
        <v>0</v>
      </c>
      <c r="D21">
        <v>0</v>
      </c>
      <c r="E21">
        <v>288896</v>
      </c>
      <c r="F21">
        <v>100</v>
      </c>
      <c r="H21" s="21" t="s">
        <v>499</v>
      </c>
      <c r="I21">
        <v>103538</v>
      </c>
      <c r="J21">
        <v>0</v>
      </c>
      <c r="K21">
        <v>0</v>
      </c>
      <c r="L21">
        <v>103538</v>
      </c>
      <c r="M21">
        <v>100</v>
      </c>
      <c r="P21" s="21" t="s">
        <v>499</v>
      </c>
      <c r="Q21">
        <v>357932</v>
      </c>
      <c r="R21">
        <v>0</v>
      </c>
      <c r="S21">
        <v>0</v>
      </c>
      <c r="T21">
        <v>357932</v>
      </c>
      <c r="U21">
        <v>100</v>
      </c>
      <c r="W21" t="s">
        <v>499</v>
      </c>
      <c r="X21">
        <v>360626</v>
      </c>
      <c r="Y21">
        <v>0</v>
      </c>
      <c r="Z21">
        <v>0</v>
      </c>
      <c r="AA21">
        <v>360626</v>
      </c>
      <c r="AB21">
        <v>100</v>
      </c>
    </row>
    <row r="24" spans="1:28" s="1" customFormat="1" x14ac:dyDescent="0.3">
      <c r="A24" s="1" t="s">
        <v>518</v>
      </c>
      <c r="H24" s="20"/>
      <c r="P24" s="20"/>
    </row>
    <row r="25" spans="1:28" s="1" customFormat="1" x14ac:dyDescent="0.3">
      <c r="H25" s="20"/>
      <c r="P25" s="20"/>
    </row>
    <row r="26" spans="1:28" s="1" customFormat="1" x14ac:dyDescent="0.3">
      <c r="H26" s="20"/>
      <c r="P26" s="20"/>
    </row>
    <row r="27" spans="1:28" s="1" customFormat="1" x14ac:dyDescent="0.3">
      <c r="H27" s="20"/>
      <c r="P27" s="20"/>
    </row>
    <row r="28" spans="1:28" s="1" customFormat="1" x14ac:dyDescent="0.3">
      <c r="H28" s="20" t="s">
        <v>541</v>
      </c>
      <c r="P28" s="20"/>
    </row>
    <row r="29" spans="1:28" s="1" customFormat="1" x14ac:dyDescent="0.3">
      <c r="A29" s="1" t="s">
        <v>696</v>
      </c>
      <c r="H29" s="20" t="s">
        <v>487</v>
      </c>
      <c r="P29" s="20" t="s">
        <v>286</v>
      </c>
      <c r="W29" s="1" t="s">
        <v>515</v>
      </c>
    </row>
    <row r="30" spans="1:28" s="1" customFormat="1" x14ac:dyDescent="0.3">
      <c r="H30" s="20" t="s">
        <v>533</v>
      </c>
      <c r="P30" s="20" t="s">
        <v>533</v>
      </c>
      <c r="W30" s="1" t="s">
        <v>520</v>
      </c>
    </row>
    <row r="31" spans="1:28" x14ac:dyDescent="0.3">
      <c r="H31" s="20" t="s">
        <v>370</v>
      </c>
      <c r="I31" s="1" t="s">
        <v>371</v>
      </c>
      <c r="J31" s="1" t="s">
        <v>372</v>
      </c>
      <c r="K31" s="1" t="s">
        <v>373</v>
      </c>
      <c r="L31" s="1" t="s">
        <v>374</v>
      </c>
      <c r="M31" s="1" t="s">
        <v>375</v>
      </c>
      <c r="P31" s="20" t="s">
        <v>370</v>
      </c>
      <c r="Q31" s="1" t="s">
        <v>371</v>
      </c>
      <c r="R31" s="1" t="s">
        <v>372</v>
      </c>
      <c r="S31" s="1" t="s">
        <v>373</v>
      </c>
      <c r="T31" s="1" t="s">
        <v>374</v>
      </c>
      <c r="U31" s="1" t="s">
        <v>375</v>
      </c>
      <c r="W31" s="1" t="s">
        <v>370</v>
      </c>
      <c r="X31" s="1" t="s">
        <v>371</v>
      </c>
      <c r="Y31" s="1" t="s">
        <v>372</v>
      </c>
      <c r="Z31" s="1" t="s">
        <v>373</v>
      </c>
      <c r="AA31" s="1" t="s">
        <v>374</v>
      </c>
      <c r="AB31" s="1" t="s">
        <v>375</v>
      </c>
    </row>
    <row r="32" spans="1:28" x14ac:dyDescent="0.3">
      <c r="W32" s="1"/>
      <c r="X32" s="1"/>
      <c r="Y32" s="1"/>
      <c r="Z32" s="1"/>
      <c r="AA32" s="1"/>
      <c r="AB32" s="1"/>
    </row>
    <row r="33" spans="8:30" x14ac:dyDescent="0.3">
      <c r="H33" s="21" t="s">
        <v>453</v>
      </c>
      <c r="I33">
        <v>23389</v>
      </c>
      <c r="J33">
        <v>0</v>
      </c>
      <c r="K33">
        <v>0</v>
      </c>
      <c r="L33">
        <v>23389</v>
      </c>
      <c r="M33">
        <v>100</v>
      </c>
      <c r="P33" s="21" t="s">
        <v>453</v>
      </c>
      <c r="Q33">
        <v>21006</v>
      </c>
      <c r="R33">
        <v>0</v>
      </c>
      <c r="S33">
        <v>0</v>
      </c>
      <c r="T33">
        <v>21006</v>
      </c>
      <c r="U33">
        <v>100</v>
      </c>
      <c r="W33" t="s">
        <v>453</v>
      </c>
      <c r="X33">
        <v>21620</v>
      </c>
      <c r="Y33">
        <v>0</v>
      </c>
      <c r="Z33">
        <v>0</v>
      </c>
      <c r="AA33">
        <v>21620</v>
      </c>
      <c r="AB33">
        <v>100</v>
      </c>
      <c r="AD33">
        <f>I33-X33</f>
        <v>1769</v>
      </c>
    </row>
    <row r="34" spans="8:30" x14ac:dyDescent="0.3">
      <c r="H34" s="22" t="s">
        <v>521</v>
      </c>
      <c r="I34" s="10">
        <v>23389</v>
      </c>
      <c r="J34" s="10">
        <v>21147</v>
      </c>
      <c r="K34" s="10">
        <v>90.41</v>
      </c>
      <c r="L34" s="10">
        <v>2242</v>
      </c>
      <c r="M34" s="10">
        <v>9.5860000000000003</v>
      </c>
      <c r="P34" s="21" t="s">
        <v>521</v>
      </c>
      <c r="Q34">
        <v>21006</v>
      </c>
      <c r="R34">
        <v>1438</v>
      </c>
      <c r="S34">
        <v>6.8460000000000001</v>
      </c>
      <c r="T34">
        <v>19568</v>
      </c>
      <c r="U34">
        <v>93.15</v>
      </c>
      <c r="W34" t="s">
        <v>521</v>
      </c>
      <c r="X34">
        <v>21620</v>
      </c>
      <c r="Y34">
        <v>1506</v>
      </c>
      <c r="Z34">
        <v>6.9660000000000002</v>
      </c>
      <c r="AA34">
        <v>20114</v>
      </c>
      <c r="AB34">
        <v>93.03</v>
      </c>
    </row>
    <row r="35" spans="8:30" x14ac:dyDescent="0.3">
      <c r="H35" s="25" t="s">
        <v>522</v>
      </c>
      <c r="I35" s="18">
        <v>23389</v>
      </c>
      <c r="J35" s="18">
        <v>1781</v>
      </c>
      <c r="K35" s="19">
        <v>7.6150000000000002</v>
      </c>
      <c r="L35" s="18">
        <v>21608</v>
      </c>
      <c r="M35" s="18">
        <v>92.39</v>
      </c>
      <c r="N35" s="18" t="s">
        <v>534</v>
      </c>
      <c r="O35" s="18"/>
      <c r="P35" s="25" t="s">
        <v>522</v>
      </c>
      <c r="Q35" s="18">
        <v>21006</v>
      </c>
      <c r="R35" s="18">
        <v>15731</v>
      </c>
      <c r="S35" s="19">
        <v>74.89</v>
      </c>
      <c r="T35" s="18">
        <v>5275</v>
      </c>
      <c r="U35" s="18">
        <v>25.11</v>
      </c>
      <c r="V35" s="18"/>
      <c r="W35" s="18" t="s">
        <v>522</v>
      </c>
      <c r="X35" s="18">
        <v>21620</v>
      </c>
      <c r="Y35" s="18">
        <v>16167</v>
      </c>
      <c r="Z35" s="19">
        <v>74.78</v>
      </c>
      <c r="AA35" s="18">
        <v>5453</v>
      </c>
      <c r="AB35" s="18">
        <v>25.22</v>
      </c>
    </row>
    <row r="36" spans="8:30" x14ac:dyDescent="0.3">
      <c r="H36" s="21" t="s">
        <v>531</v>
      </c>
      <c r="I36">
        <v>23389</v>
      </c>
      <c r="J36">
        <v>0</v>
      </c>
      <c r="K36">
        <v>0</v>
      </c>
      <c r="L36">
        <v>23389</v>
      </c>
      <c r="M36">
        <v>100</v>
      </c>
      <c r="P36" s="21" t="s">
        <v>531</v>
      </c>
      <c r="Q36">
        <v>21006</v>
      </c>
      <c r="R36">
        <v>2</v>
      </c>
      <c r="S36">
        <v>9.4999999999999998E-3</v>
      </c>
      <c r="T36">
        <v>21004</v>
      </c>
      <c r="U36">
        <v>99.99</v>
      </c>
      <c r="W36" t="s">
        <v>531</v>
      </c>
      <c r="X36">
        <v>21620</v>
      </c>
      <c r="Y36">
        <v>2</v>
      </c>
      <c r="Z36">
        <v>9.2999999999999992E-3</v>
      </c>
      <c r="AA36">
        <v>21618</v>
      </c>
      <c r="AB36">
        <v>99.99</v>
      </c>
    </row>
    <row r="37" spans="8:30" x14ac:dyDescent="0.3">
      <c r="H37" s="21" t="s">
        <v>523</v>
      </c>
      <c r="I37">
        <v>23389</v>
      </c>
      <c r="J37">
        <v>1</v>
      </c>
      <c r="K37">
        <v>4.3E-3</v>
      </c>
      <c r="L37">
        <v>23388</v>
      </c>
      <c r="M37">
        <v>100</v>
      </c>
      <c r="P37" s="21" t="s">
        <v>523</v>
      </c>
      <c r="Q37">
        <v>21006</v>
      </c>
      <c r="R37">
        <v>11381</v>
      </c>
      <c r="S37">
        <v>54.18</v>
      </c>
      <c r="T37">
        <v>9625</v>
      </c>
      <c r="U37">
        <v>45.82</v>
      </c>
      <c r="W37" t="s">
        <v>523</v>
      </c>
      <c r="X37">
        <v>21620</v>
      </c>
      <c r="Y37">
        <v>11489</v>
      </c>
      <c r="Z37">
        <v>53.14</v>
      </c>
      <c r="AA37">
        <v>10131</v>
      </c>
      <c r="AB37">
        <v>46.86</v>
      </c>
    </row>
    <row r="38" spans="8:30" x14ac:dyDescent="0.3">
      <c r="H38" s="22" t="s">
        <v>524</v>
      </c>
      <c r="I38" s="10">
        <v>23389</v>
      </c>
      <c r="J38" s="10">
        <v>16379</v>
      </c>
      <c r="K38" s="10">
        <v>70.03</v>
      </c>
      <c r="L38" s="10">
        <v>7010</v>
      </c>
      <c r="M38" s="10">
        <v>29.97</v>
      </c>
      <c r="P38" s="21" t="s">
        <v>524</v>
      </c>
      <c r="Q38">
        <v>21006</v>
      </c>
      <c r="R38">
        <v>1438</v>
      </c>
      <c r="S38">
        <v>6.8460000000000001</v>
      </c>
      <c r="T38">
        <v>19568</v>
      </c>
      <c r="U38">
        <v>93.15</v>
      </c>
      <c r="W38" t="s">
        <v>524</v>
      </c>
      <c r="X38">
        <v>21620</v>
      </c>
      <c r="Y38">
        <v>1506</v>
      </c>
      <c r="Z38">
        <v>6.9660000000000002</v>
      </c>
      <c r="AA38">
        <v>20114</v>
      </c>
      <c r="AB38">
        <v>93.03</v>
      </c>
    </row>
    <row r="39" spans="8:30" x14ac:dyDescent="0.3">
      <c r="H39" s="21" t="s">
        <v>525</v>
      </c>
      <c r="I39">
        <v>23389</v>
      </c>
      <c r="J39">
        <v>228</v>
      </c>
      <c r="K39">
        <v>0.9748</v>
      </c>
      <c r="L39">
        <v>23161</v>
      </c>
      <c r="M39">
        <v>99.03</v>
      </c>
      <c r="P39" s="21" t="s">
        <v>525</v>
      </c>
      <c r="Q39">
        <v>21006</v>
      </c>
      <c r="R39">
        <v>102</v>
      </c>
      <c r="S39">
        <v>0.48559999999999998</v>
      </c>
      <c r="T39">
        <v>20904</v>
      </c>
      <c r="U39">
        <v>99.51</v>
      </c>
      <c r="W39" t="s">
        <v>525</v>
      </c>
      <c r="X39">
        <v>21620</v>
      </c>
      <c r="Y39">
        <v>103</v>
      </c>
      <c r="Z39">
        <v>0.47639999999999999</v>
      </c>
      <c r="AA39">
        <v>21517</v>
      </c>
      <c r="AB39">
        <v>99.52</v>
      </c>
    </row>
    <row r="40" spans="8:30" x14ac:dyDescent="0.3">
      <c r="H40" s="21" t="s">
        <v>532</v>
      </c>
      <c r="I40">
        <v>23389</v>
      </c>
      <c r="J40">
        <v>1412</v>
      </c>
      <c r="K40">
        <v>6.0369999999999999</v>
      </c>
      <c r="L40">
        <v>21977</v>
      </c>
      <c r="M40">
        <v>93.96</v>
      </c>
      <c r="W40" t="s">
        <v>532</v>
      </c>
      <c r="X40">
        <v>21620</v>
      </c>
      <c r="Y40">
        <v>5</v>
      </c>
      <c r="Z40">
        <v>2.3099999999999999E-2</v>
      </c>
      <c r="AA40">
        <v>21615</v>
      </c>
      <c r="AB40">
        <v>99.98</v>
      </c>
    </row>
    <row r="41" spans="8:30" x14ac:dyDescent="0.3">
      <c r="H41" s="21" t="s">
        <v>526</v>
      </c>
      <c r="I41" s="10">
        <v>23389</v>
      </c>
      <c r="J41" s="10">
        <v>21522</v>
      </c>
      <c r="K41" s="10">
        <v>92.02</v>
      </c>
      <c r="L41" s="10">
        <v>1867</v>
      </c>
      <c r="M41" s="10">
        <v>7.9820000000000002</v>
      </c>
      <c r="P41" s="21" t="s">
        <v>526</v>
      </c>
      <c r="Q41">
        <v>21006</v>
      </c>
      <c r="R41">
        <v>5098</v>
      </c>
      <c r="S41">
        <v>24.27</v>
      </c>
      <c r="T41">
        <v>15908</v>
      </c>
      <c r="U41">
        <v>75.73</v>
      </c>
      <c r="W41" t="s">
        <v>526</v>
      </c>
      <c r="X41">
        <v>21620</v>
      </c>
      <c r="Y41">
        <v>5403</v>
      </c>
      <c r="Z41">
        <v>24.99</v>
      </c>
      <c r="AA41">
        <v>16217</v>
      </c>
      <c r="AB41">
        <v>75.010000000000005</v>
      </c>
    </row>
    <row r="42" spans="8:30" x14ac:dyDescent="0.3">
      <c r="H42" s="21" t="s">
        <v>469</v>
      </c>
      <c r="I42">
        <v>23389</v>
      </c>
      <c r="J42">
        <v>2185</v>
      </c>
      <c r="K42">
        <v>9.3420000000000005</v>
      </c>
      <c r="L42">
        <v>21204</v>
      </c>
      <c r="M42">
        <v>90.66</v>
      </c>
      <c r="P42" s="21" t="s">
        <v>469</v>
      </c>
      <c r="Q42">
        <v>21006</v>
      </c>
      <c r="R42">
        <v>2242</v>
      </c>
      <c r="S42">
        <v>10.67</v>
      </c>
      <c r="T42">
        <v>18764</v>
      </c>
      <c r="U42">
        <v>89.33</v>
      </c>
      <c r="W42" t="s">
        <v>469</v>
      </c>
      <c r="X42">
        <v>21620</v>
      </c>
      <c r="Y42">
        <v>2242</v>
      </c>
      <c r="Z42">
        <v>10.37</v>
      </c>
      <c r="AA42">
        <v>19378</v>
      </c>
      <c r="AB42">
        <v>89.63</v>
      </c>
    </row>
    <row r="43" spans="8:30" x14ac:dyDescent="0.3">
      <c r="H43" s="21" t="s">
        <v>519</v>
      </c>
      <c r="I43">
        <v>23389</v>
      </c>
      <c r="J43">
        <v>2185</v>
      </c>
      <c r="K43">
        <v>9.3420000000000005</v>
      </c>
      <c r="L43">
        <v>21204</v>
      </c>
      <c r="M43">
        <v>90.66</v>
      </c>
      <c r="P43" s="21" t="s">
        <v>519</v>
      </c>
      <c r="Q43">
        <v>21006</v>
      </c>
      <c r="R43">
        <v>2242</v>
      </c>
      <c r="S43">
        <v>10.67</v>
      </c>
      <c r="T43">
        <v>18764</v>
      </c>
      <c r="U43">
        <v>89.33</v>
      </c>
      <c r="W43" t="s">
        <v>519</v>
      </c>
      <c r="X43">
        <v>21620</v>
      </c>
      <c r="Y43">
        <v>2242</v>
      </c>
      <c r="Z43">
        <v>10.37</v>
      </c>
      <c r="AA43">
        <v>19378</v>
      </c>
      <c r="AB43">
        <v>89.63</v>
      </c>
    </row>
    <row r="44" spans="8:30" x14ac:dyDescent="0.3">
      <c r="H44" s="21" t="s">
        <v>416</v>
      </c>
      <c r="I44">
        <v>23389</v>
      </c>
      <c r="J44">
        <v>1</v>
      </c>
      <c r="K44">
        <v>4.3E-3</v>
      </c>
      <c r="L44">
        <v>23388</v>
      </c>
      <c r="M44">
        <v>100</v>
      </c>
      <c r="P44" s="21" t="s">
        <v>416</v>
      </c>
      <c r="Q44">
        <v>21006</v>
      </c>
      <c r="R44">
        <v>11381</v>
      </c>
      <c r="S44">
        <v>54.18</v>
      </c>
      <c r="T44">
        <v>9625</v>
      </c>
      <c r="U44">
        <v>45.82</v>
      </c>
      <c r="W44" t="s">
        <v>416</v>
      </c>
      <c r="X44">
        <v>21620</v>
      </c>
      <c r="Y44">
        <v>11489</v>
      </c>
      <c r="Z44">
        <v>53.14</v>
      </c>
      <c r="AA44">
        <v>10131</v>
      </c>
      <c r="AB44">
        <v>46.86</v>
      </c>
    </row>
    <row r="45" spans="8:30" x14ac:dyDescent="0.3">
      <c r="H45" s="21" t="s">
        <v>527</v>
      </c>
      <c r="I45" s="10">
        <v>23389</v>
      </c>
      <c r="J45" s="10">
        <v>19543</v>
      </c>
      <c r="K45" s="10">
        <v>83.56</v>
      </c>
      <c r="L45" s="10">
        <v>3846</v>
      </c>
      <c r="M45" s="10">
        <v>16.440000000000001</v>
      </c>
      <c r="P45" s="21" t="s">
        <v>527</v>
      </c>
      <c r="Q45">
        <v>21006</v>
      </c>
      <c r="R45">
        <v>1</v>
      </c>
      <c r="S45">
        <v>4.7999999999999996E-3</v>
      </c>
      <c r="T45">
        <v>21005</v>
      </c>
      <c r="U45">
        <v>100</v>
      </c>
      <c r="W45" t="s">
        <v>527</v>
      </c>
      <c r="X45">
        <v>21620</v>
      </c>
      <c r="Y45">
        <v>53</v>
      </c>
      <c r="Z45">
        <v>0.24510000000000001</v>
      </c>
      <c r="AA45">
        <v>21567</v>
      </c>
      <c r="AB45">
        <v>99.75</v>
      </c>
    </row>
    <row r="46" spans="8:30" x14ac:dyDescent="0.3">
      <c r="W46" t="s">
        <v>528</v>
      </c>
      <c r="X46">
        <v>21620</v>
      </c>
      <c r="Y46">
        <v>3413</v>
      </c>
      <c r="Z46">
        <v>15.79</v>
      </c>
      <c r="AA46">
        <v>18207</v>
      </c>
      <c r="AB46">
        <v>84.21</v>
      </c>
      <c r="AC46" t="s">
        <v>535</v>
      </c>
    </row>
    <row r="47" spans="8:30" x14ac:dyDescent="0.3">
      <c r="W47" t="s">
        <v>529</v>
      </c>
      <c r="X47">
        <v>21620</v>
      </c>
      <c r="Y47">
        <v>18469</v>
      </c>
      <c r="Z47">
        <v>85.43</v>
      </c>
      <c r="AA47">
        <v>3151</v>
      </c>
      <c r="AB47">
        <v>14.57</v>
      </c>
      <c r="AC47" t="s">
        <v>535</v>
      </c>
    </row>
    <row r="48" spans="8:30" x14ac:dyDescent="0.3">
      <c r="W48" t="s">
        <v>530</v>
      </c>
      <c r="X48">
        <v>21620</v>
      </c>
      <c r="Y48">
        <v>9623</v>
      </c>
      <c r="Z48">
        <v>44.51</v>
      </c>
      <c r="AA48">
        <v>11997</v>
      </c>
      <c r="AB48">
        <v>55.49</v>
      </c>
      <c r="AC48" t="s">
        <v>535</v>
      </c>
    </row>
    <row r="50" spans="6:30" x14ac:dyDescent="0.3">
      <c r="H50" s="20" t="s">
        <v>540</v>
      </c>
      <c r="P50" s="20" t="s">
        <v>540</v>
      </c>
      <c r="W50" s="1" t="s">
        <v>540</v>
      </c>
    </row>
    <row r="51" spans="6:30" x14ac:dyDescent="0.3">
      <c r="H51" s="21" t="s">
        <v>539</v>
      </c>
      <c r="I51">
        <v>20934</v>
      </c>
      <c r="P51" s="21" t="s">
        <v>539</v>
      </c>
      <c r="Q51">
        <v>20905</v>
      </c>
      <c r="W51" t="s">
        <v>539</v>
      </c>
      <c r="X51">
        <v>21519</v>
      </c>
      <c r="AD51">
        <f>I51-X51</f>
        <v>-585</v>
      </c>
    </row>
    <row r="52" spans="6:30" x14ac:dyDescent="0.3">
      <c r="H52" s="21" t="s">
        <v>536</v>
      </c>
      <c r="I52" t="s">
        <v>537</v>
      </c>
      <c r="J52" t="s">
        <v>538</v>
      </c>
      <c r="P52" s="21" t="s">
        <v>536</v>
      </c>
      <c r="Q52" t="s">
        <v>537</v>
      </c>
      <c r="R52" t="s">
        <v>538</v>
      </c>
      <c r="W52" t="s">
        <v>536</v>
      </c>
      <c r="X52" t="s">
        <v>537</v>
      </c>
      <c r="Y52" t="s">
        <v>538</v>
      </c>
    </row>
    <row r="54" spans="6:30" x14ac:dyDescent="0.3">
      <c r="H54" s="21">
        <v>1</v>
      </c>
      <c r="I54">
        <v>20934</v>
      </c>
      <c r="J54">
        <v>0</v>
      </c>
      <c r="P54" s="21">
        <v>1</v>
      </c>
      <c r="Q54">
        <v>20905</v>
      </c>
      <c r="R54">
        <v>0</v>
      </c>
      <c r="W54">
        <v>1</v>
      </c>
      <c r="X54">
        <v>21469</v>
      </c>
      <c r="Y54">
        <v>0</v>
      </c>
    </row>
    <row r="55" spans="6:30" x14ac:dyDescent="0.3">
      <c r="W55">
        <v>2</v>
      </c>
      <c r="X55">
        <v>50</v>
      </c>
      <c r="Y55">
        <v>25</v>
      </c>
    </row>
    <row r="56" spans="6:30" x14ac:dyDescent="0.3">
      <c r="H56" s="20" t="s">
        <v>487</v>
      </c>
      <c r="P56" s="20" t="s">
        <v>286</v>
      </c>
    </row>
    <row r="57" spans="6:30" x14ac:dyDescent="0.3">
      <c r="H57" s="26" t="s">
        <v>674</v>
      </c>
    </row>
    <row r="58" spans="6:30" x14ac:dyDescent="0.3">
      <c r="H58" s="21" t="s">
        <v>370</v>
      </c>
      <c r="I58" t="s">
        <v>371</v>
      </c>
      <c r="J58" t="s">
        <v>372</v>
      </c>
      <c r="K58" t="s">
        <v>373</v>
      </c>
      <c r="L58" t="s">
        <v>374</v>
      </c>
      <c r="M58" t="s">
        <v>375</v>
      </c>
      <c r="P58" s="21" t="s">
        <v>370</v>
      </c>
      <c r="Q58" t="s">
        <v>371</v>
      </c>
      <c r="R58" t="s">
        <v>372</v>
      </c>
      <c r="S58" t="s">
        <v>373</v>
      </c>
      <c r="T58" t="s">
        <v>374</v>
      </c>
      <c r="U58" t="s">
        <v>375</v>
      </c>
    </row>
    <row r="60" spans="6:30" x14ac:dyDescent="0.3">
      <c r="F60" t="s">
        <v>141</v>
      </c>
      <c r="G60" s="21" t="s">
        <v>453</v>
      </c>
      <c r="H60" s="21" t="s">
        <v>453</v>
      </c>
      <c r="I60">
        <v>16823</v>
      </c>
      <c r="J60">
        <v>871</v>
      </c>
      <c r="K60">
        <v>5.1769999999999996</v>
      </c>
      <c r="L60">
        <v>15952</v>
      </c>
      <c r="M60">
        <v>94.82</v>
      </c>
      <c r="P60" s="21" t="s">
        <v>453</v>
      </c>
      <c r="Q60">
        <v>15441</v>
      </c>
      <c r="R60">
        <v>1350</v>
      </c>
      <c r="S60">
        <v>8.7430000000000003</v>
      </c>
      <c r="T60">
        <v>14091</v>
      </c>
      <c r="U60">
        <v>91.26</v>
      </c>
    </row>
    <row r="61" spans="6:30" x14ac:dyDescent="0.3">
      <c r="F61" t="s">
        <v>675</v>
      </c>
      <c r="G61" s="21" t="s">
        <v>682</v>
      </c>
      <c r="H61" s="21" t="s">
        <v>686</v>
      </c>
      <c r="I61">
        <v>16823</v>
      </c>
      <c r="J61">
        <v>871</v>
      </c>
      <c r="K61">
        <v>5.1769999999999996</v>
      </c>
      <c r="L61">
        <v>15952</v>
      </c>
      <c r="M61">
        <v>94.82</v>
      </c>
      <c r="P61" s="21" t="s">
        <v>686</v>
      </c>
      <c r="Q61">
        <v>15441</v>
      </c>
      <c r="R61">
        <v>1350</v>
      </c>
      <c r="S61">
        <v>8.7430000000000003</v>
      </c>
      <c r="T61">
        <v>14091</v>
      </c>
      <c r="U61">
        <v>91.26</v>
      </c>
    </row>
    <row r="62" spans="6:30" x14ac:dyDescent="0.3">
      <c r="F62" t="s">
        <v>677</v>
      </c>
      <c r="G62" s="21" t="s">
        <v>676</v>
      </c>
      <c r="H62" s="21" t="s">
        <v>676</v>
      </c>
      <c r="I62">
        <v>16823</v>
      </c>
      <c r="J62">
        <v>18</v>
      </c>
      <c r="K62">
        <v>0.107</v>
      </c>
      <c r="L62">
        <v>16805</v>
      </c>
      <c r="M62">
        <v>99.89</v>
      </c>
      <c r="P62" s="21" t="s">
        <v>676</v>
      </c>
      <c r="Q62">
        <v>15441</v>
      </c>
      <c r="R62">
        <v>19</v>
      </c>
      <c r="S62">
        <v>0.123</v>
      </c>
      <c r="T62">
        <v>15422</v>
      </c>
      <c r="U62">
        <v>99.88</v>
      </c>
    </row>
    <row r="63" spans="6:30" x14ac:dyDescent="0.3">
      <c r="F63" t="s">
        <v>678</v>
      </c>
      <c r="G63" s="21" t="s">
        <v>683</v>
      </c>
      <c r="H63" s="21" t="s">
        <v>687</v>
      </c>
      <c r="I63">
        <v>16823</v>
      </c>
      <c r="J63">
        <v>4886</v>
      </c>
      <c r="K63">
        <v>29.04</v>
      </c>
      <c r="L63">
        <v>11937</v>
      </c>
      <c r="M63">
        <v>70.959999999999994</v>
      </c>
      <c r="P63" s="21" t="s">
        <v>687</v>
      </c>
      <c r="Q63">
        <v>15441</v>
      </c>
      <c r="R63">
        <v>4230</v>
      </c>
      <c r="S63">
        <v>27.39</v>
      </c>
      <c r="T63">
        <v>11211</v>
      </c>
      <c r="U63">
        <v>72.61</v>
      </c>
    </row>
    <row r="64" spans="6:30" x14ac:dyDescent="0.3">
      <c r="F64" t="s">
        <v>40</v>
      </c>
      <c r="G64" s="21" t="s">
        <v>413</v>
      </c>
      <c r="H64" s="21" t="s">
        <v>413</v>
      </c>
      <c r="I64">
        <v>16823</v>
      </c>
      <c r="J64">
        <v>4</v>
      </c>
      <c r="K64">
        <v>2.3800000000000002E-2</v>
      </c>
      <c r="L64">
        <v>16819</v>
      </c>
      <c r="M64">
        <v>99.98</v>
      </c>
      <c r="P64" s="21" t="s">
        <v>413</v>
      </c>
      <c r="Q64">
        <v>15441</v>
      </c>
      <c r="R64">
        <v>5</v>
      </c>
      <c r="S64">
        <v>3.2399999999999998E-2</v>
      </c>
      <c r="T64">
        <v>15436</v>
      </c>
      <c r="U64">
        <v>99.97</v>
      </c>
    </row>
    <row r="65" spans="6:21" x14ac:dyDescent="0.3">
      <c r="F65" t="s">
        <v>680</v>
      </c>
      <c r="G65" s="21" t="s">
        <v>679</v>
      </c>
      <c r="H65" s="21" t="s">
        <v>689</v>
      </c>
      <c r="I65">
        <v>16823</v>
      </c>
      <c r="J65">
        <v>11</v>
      </c>
      <c r="K65">
        <v>6.54E-2</v>
      </c>
      <c r="L65">
        <v>16812</v>
      </c>
      <c r="M65">
        <v>99.93</v>
      </c>
      <c r="P65" s="21" t="s">
        <v>688</v>
      </c>
      <c r="Q65">
        <v>15441</v>
      </c>
      <c r="R65">
        <v>0</v>
      </c>
      <c r="S65">
        <v>0</v>
      </c>
      <c r="T65">
        <v>15441</v>
      </c>
      <c r="U65">
        <v>100</v>
      </c>
    </row>
    <row r="66" spans="6:21" x14ac:dyDescent="0.3">
      <c r="F66" t="s">
        <v>681</v>
      </c>
      <c r="G66" s="21" t="s">
        <v>684</v>
      </c>
      <c r="H66" s="21" t="s">
        <v>433</v>
      </c>
      <c r="I66">
        <v>16823</v>
      </c>
      <c r="J66">
        <v>56</v>
      </c>
      <c r="K66">
        <v>0.33289999999999997</v>
      </c>
      <c r="L66">
        <v>16767</v>
      </c>
      <c r="M66">
        <v>99.67</v>
      </c>
      <c r="P66" s="21" t="s">
        <v>433</v>
      </c>
      <c r="Q66">
        <v>15441</v>
      </c>
      <c r="R66">
        <v>60</v>
      </c>
      <c r="S66">
        <v>0.3886</v>
      </c>
      <c r="T66">
        <v>15381</v>
      </c>
      <c r="U66">
        <v>99.61</v>
      </c>
    </row>
    <row r="67" spans="6:21" x14ac:dyDescent="0.3">
      <c r="F67" t="s">
        <v>272</v>
      </c>
      <c r="G67" s="21" t="s">
        <v>685</v>
      </c>
      <c r="H67" s="21" t="s">
        <v>434</v>
      </c>
      <c r="I67">
        <v>16823</v>
      </c>
      <c r="J67">
        <v>56</v>
      </c>
      <c r="K67">
        <v>0.33289999999999997</v>
      </c>
      <c r="L67">
        <v>16767</v>
      </c>
      <c r="M67">
        <v>99.67</v>
      </c>
      <c r="P67" s="21" t="s">
        <v>434</v>
      </c>
      <c r="Q67">
        <v>15441</v>
      </c>
      <c r="R67">
        <v>60</v>
      </c>
      <c r="S67">
        <v>0.3886</v>
      </c>
      <c r="T67">
        <v>15381</v>
      </c>
      <c r="U67">
        <v>99.61</v>
      </c>
    </row>
    <row r="68" spans="6:21" x14ac:dyDescent="0.3">
      <c r="H68" s="22"/>
    </row>
    <row r="69" spans="6:21" x14ac:dyDescent="0.3">
      <c r="H69" s="22"/>
    </row>
    <row r="70" spans="6:21" x14ac:dyDescent="0.3">
      <c r="H70" s="21" t="s">
        <v>690</v>
      </c>
    </row>
    <row r="71" spans="6:21" x14ac:dyDescent="0.3">
      <c r="H71" s="21" t="s">
        <v>691</v>
      </c>
      <c r="I71" t="s">
        <v>692</v>
      </c>
      <c r="J71" t="s">
        <v>693</v>
      </c>
      <c r="K71" t="s">
        <v>694</v>
      </c>
    </row>
    <row r="73" spans="6:21" x14ac:dyDescent="0.3">
      <c r="H73" s="21">
        <v>0</v>
      </c>
      <c r="I73">
        <v>56</v>
      </c>
      <c r="J73">
        <v>0.64</v>
      </c>
      <c r="K73">
        <v>0.64</v>
      </c>
    </row>
    <row r="74" spans="6:21" x14ac:dyDescent="0.3">
      <c r="H74" s="21">
        <v>1</v>
      </c>
      <c r="I74">
        <v>58</v>
      </c>
      <c r="J74">
        <v>0.67</v>
      </c>
      <c r="K74">
        <v>1.31</v>
      </c>
    </row>
    <row r="75" spans="6:21" x14ac:dyDescent="0.3">
      <c r="H75" s="21">
        <v>2</v>
      </c>
      <c r="I75">
        <v>73</v>
      </c>
      <c r="J75">
        <v>0.84</v>
      </c>
      <c r="K75">
        <v>2.15</v>
      </c>
    </row>
    <row r="76" spans="6:21" x14ac:dyDescent="0.3">
      <c r="H76" s="21">
        <v>3</v>
      </c>
      <c r="I76">
        <v>94</v>
      </c>
      <c r="J76">
        <v>1.08</v>
      </c>
      <c r="K76">
        <v>3.22</v>
      </c>
    </row>
    <row r="77" spans="6:21" x14ac:dyDescent="0.3">
      <c r="H77" s="21">
        <v>4</v>
      </c>
      <c r="I77">
        <v>116</v>
      </c>
      <c r="J77">
        <v>1.33</v>
      </c>
      <c r="K77">
        <v>4.55</v>
      </c>
    </row>
    <row r="78" spans="6:21" x14ac:dyDescent="0.3">
      <c r="H78" s="21">
        <v>5</v>
      </c>
      <c r="I78">
        <v>107</v>
      </c>
      <c r="J78">
        <v>1.23</v>
      </c>
      <c r="K78">
        <v>5.78</v>
      </c>
    </row>
    <row r="79" spans="6:21" x14ac:dyDescent="0.3">
      <c r="H79" s="21">
        <v>6</v>
      </c>
      <c r="I79">
        <v>176</v>
      </c>
      <c r="J79">
        <v>2.02</v>
      </c>
      <c r="K79">
        <v>7.8</v>
      </c>
    </row>
    <row r="80" spans="6:21" x14ac:dyDescent="0.3">
      <c r="H80" s="21">
        <v>7</v>
      </c>
      <c r="I80">
        <v>263</v>
      </c>
      <c r="J80">
        <v>3.02</v>
      </c>
      <c r="K80">
        <v>10.82</v>
      </c>
    </row>
    <row r="81" spans="8:11" x14ac:dyDescent="0.3">
      <c r="H81" s="21">
        <v>8</v>
      </c>
      <c r="I81">
        <v>228</v>
      </c>
      <c r="J81">
        <v>2.62</v>
      </c>
      <c r="K81">
        <v>13.43</v>
      </c>
    </row>
    <row r="82" spans="8:11" x14ac:dyDescent="0.3">
      <c r="H82" s="21">
        <v>9</v>
      </c>
      <c r="I82">
        <v>204</v>
      </c>
      <c r="J82">
        <v>2.34</v>
      </c>
      <c r="K82">
        <v>15.77</v>
      </c>
    </row>
    <row r="83" spans="8:11" x14ac:dyDescent="0.3">
      <c r="H83" s="21">
        <v>10</v>
      </c>
      <c r="I83">
        <v>308</v>
      </c>
      <c r="J83">
        <v>3.53</v>
      </c>
      <c r="K83">
        <v>19.309999999999999</v>
      </c>
    </row>
    <row r="84" spans="8:11" x14ac:dyDescent="0.3">
      <c r="H84" s="21">
        <v>11</v>
      </c>
      <c r="I84">
        <v>300</v>
      </c>
      <c r="J84">
        <v>3.44</v>
      </c>
      <c r="K84">
        <v>22.75</v>
      </c>
    </row>
    <row r="85" spans="8:11" x14ac:dyDescent="0.3">
      <c r="H85" s="21">
        <v>12</v>
      </c>
      <c r="I85">
        <v>302</v>
      </c>
      <c r="J85">
        <v>3.46</v>
      </c>
      <c r="K85">
        <v>26.21</v>
      </c>
    </row>
    <row r="86" spans="8:11" x14ac:dyDescent="0.3">
      <c r="H86" s="21">
        <v>13</v>
      </c>
      <c r="I86">
        <v>440</v>
      </c>
      <c r="J86">
        <v>5.05</v>
      </c>
      <c r="K86">
        <v>31.26</v>
      </c>
    </row>
    <row r="87" spans="8:11" x14ac:dyDescent="0.3">
      <c r="H87" s="21">
        <v>14</v>
      </c>
      <c r="I87">
        <v>493</v>
      </c>
      <c r="J87">
        <v>5.66</v>
      </c>
      <c r="K87">
        <v>36.92</v>
      </c>
    </row>
    <row r="88" spans="8:11" x14ac:dyDescent="0.3">
      <c r="H88" s="21">
        <v>15</v>
      </c>
      <c r="I88">
        <v>360</v>
      </c>
      <c r="J88">
        <v>4.13</v>
      </c>
      <c r="K88">
        <v>41.05</v>
      </c>
    </row>
    <row r="89" spans="8:11" x14ac:dyDescent="0.3">
      <c r="H89" s="21">
        <v>16</v>
      </c>
      <c r="I89">
        <v>253</v>
      </c>
      <c r="J89">
        <v>2.9</v>
      </c>
      <c r="K89">
        <v>43.95</v>
      </c>
    </row>
    <row r="90" spans="8:11" x14ac:dyDescent="0.3">
      <c r="H90" s="21">
        <v>17</v>
      </c>
      <c r="I90">
        <v>292</v>
      </c>
      <c r="J90">
        <v>3.35</v>
      </c>
      <c r="K90">
        <v>47.3</v>
      </c>
    </row>
    <row r="91" spans="8:11" x14ac:dyDescent="0.3">
      <c r="H91" s="21">
        <v>18</v>
      </c>
      <c r="I91">
        <v>222</v>
      </c>
      <c r="J91">
        <v>2.5499999999999998</v>
      </c>
      <c r="K91">
        <v>49.85</v>
      </c>
    </row>
    <row r="92" spans="8:11" x14ac:dyDescent="0.3">
      <c r="H92" s="21">
        <v>19</v>
      </c>
      <c r="I92">
        <v>189</v>
      </c>
      <c r="J92">
        <v>2.17</v>
      </c>
      <c r="K92">
        <v>52.01</v>
      </c>
    </row>
    <row r="93" spans="8:11" x14ac:dyDescent="0.3">
      <c r="H93" s="21">
        <v>20</v>
      </c>
      <c r="I93">
        <v>184</v>
      </c>
      <c r="J93">
        <v>2.11</v>
      </c>
      <c r="K93">
        <v>54.12</v>
      </c>
    </row>
    <row r="94" spans="8:11" x14ac:dyDescent="0.3">
      <c r="H94" s="21">
        <v>21</v>
      </c>
      <c r="I94">
        <v>249</v>
      </c>
      <c r="J94">
        <v>2.86</v>
      </c>
      <c r="K94">
        <v>56.98</v>
      </c>
    </row>
    <row r="95" spans="8:11" x14ac:dyDescent="0.3">
      <c r="H95" s="21">
        <v>22</v>
      </c>
      <c r="I95">
        <v>125</v>
      </c>
      <c r="J95">
        <v>1.43</v>
      </c>
      <c r="K95">
        <v>58.41</v>
      </c>
    </row>
    <row r="96" spans="8:11" x14ac:dyDescent="0.3">
      <c r="H96" s="21">
        <v>23</v>
      </c>
      <c r="I96">
        <v>138</v>
      </c>
      <c r="J96">
        <v>1.58</v>
      </c>
      <c r="K96">
        <v>60</v>
      </c>
    </row>
    <row r="97" spans="8:11" x14ac:dyDescent="0.3">
      <c r="H97" s="21">
        <v>24</v>
      </c>
      <c r="I97">
        <v>120</v>
      </c>
      <c r="J97">
        <v>1.38</v>
      </c>
      <c r="K97">
        <v>61.37</v>
      </c>
    </row>
    <row r="98" spans="8:11" x14ac:dyDescent="0.3">
      <c r="H98" s="21">
        <v>25</v>
      </c>
      <c r="I98">
        <v>118</v>
      </c>
      <c r="J98">
        <v>1.35</v>
      </c>
      <c r="K98">
        <v>62.73</v>
      </c>
    </row>
    <row r="99" spans="8:11" x14ac:dyDescent="0.3">
      <c r="H99" s="21">
        <v>26</v>
      </c>
      <c r="I99">
        <v>102</v>
      </c>
      <c r="J99">
        <v>1.17</v>
      </c>
      <c r="K99">
        <v>63.9</v>
      </c>
    </row>
    <row r="100" spans="8:11" x14ac:dyDescent="0.3">
      <c r="H100" s="21">
        <v>27</v>
      </c>
      <c r="I100">
        <v>104</v>
      </c>
      <c r="J100">
        <v>1.19</v>
      </c>
      <c r="K100">
        <v>65.09</v>
      </c>
    </row>
    <row r="101" spans="8:11" x14ac:dyDescent="0.3">
      <c r="H101" s="21">
        <v>28</v>
      </c>
      <c r="I101">
        <v>173</v>
      </c>
      <c r="J101">
        <v>1.98</v>
      </c>
      <c r="K101">
        <v>67.08</v>
      </c>
    </row>
    <row r="102" spans="8:11" x14ac:dyDescent="0.3">
      <c r="H102" s="21">
        <v>29</v>
      </c>
      <c r="I102">
        <v>107</v>
      </c>
      <c r="J102">
        <v>1.23</v>
      </c>
      <c r="K102">
        <v>68.3</v>
      </c>
    </row>
    <row r="103" spans="8:11" x14ac:dyDescent="0.3">
      <c r="H103" s="21">
        <v>30</v>
      </c>
      <c r="I103">
        <v>86</v>
      </c>
      <c r="J103">
        <v>0.99</v>
      </c>
      <c r="K103">
        <v>69.290000000000006</v>
      </c>
    </row>
    <row r="104" spans="8:11" x14ac:dyDescent="0.3">
      <c r="H104" s="21">
        <v>31</v>
      </c>
      <c r="I104">
        <v>109</v>
      </c>
      <c r="J104">
        <v>1.25</v>
      </c>
      <c r="K104">
        <v>70.540000000000006</v>
      </c>
    </row>
    <row r="105" spans="8:11" x14ac:dyDescent="0.3">
      <c r="H105" s="21">
        <v>32</v>
      </c>
      <c r="I105">
        <v>95</v>
      </c>
      <c r="J105">
        <v>1.0900000000000001</v>
      </c>
      <c r="K105">
        <v>71.63</v>
      </c>
    </row>
    <row r="106" spans="8:11" x14ac:dyDescent="0.3">
      <c r="H106" s="21">
        <v>33</v>
      </c>
      <c r="I106">
        <v>82</v>
      </c>
      <c r="J106">
        <v>0.94</v>
      </c>
      <c r="K106">
        <v>72.569999999999993</v>
      </c>
    </row>
    <row r="107" spans="8:11" x14ac:dyDescent="0.3">
      <c r="H107" s="21">
        <v>34</v>
      </c>
      <c r="I107">
        <v>106</v>
      </c>
      <c r="J107">
        <v>1.22</v>
      </c>
      <c r="K107">
        <v>73.790000000000006</v>
      </c>
    </row>
    <row r="108" spans="8:11" x14ac:dyDescent="0.3">
      <c r="H108" s="21">
        <v>35</v>
      </c>
      <c r="I108">
        <v>86</v>
      </c>
      <c r="J108">
        <v>0.99</v>
      </c>
      <c r="K108">
        <v>74.77</v>
      </c>
    </row>
    <row r="109" spans="8:11" x14ac:dyDescent="0.3">
      <c r="H109" s="21">
        <v>36</v>
      </c>
      <c r="I109">
        <v>86</v>
      </c>
      <c r="J109">
        <v>0.99</v>
      </c>
      <c r="K109">
        <v>75.760000000000005</v>
      </c>
    </row>
    <row r="110" spans="8:11" x14ac:dyDescent="0.3">
      <c r="H110" s="21">
        <v>37</v>
      </c>
      <c r="I110">
        <v>78</v>
      </c>
      <c r="J110">
        <v>0.89</v>
      </c>
      <c r="K110">
        <v>76.650000000000006</v>
      </c>
    </row>
    <row r="111" spans="8:11" x14ac:dyDescent="0.3">
      <c r="H111" s="21">
        <v>38</v>
      </c>
      <c r="I111">
        <v>95</v>
      </c>
      <c r="J111">
        <v>1.0900000000000001</v>
      </c>
      <c r="K111">
        <v>77.739999999999995</v>
      </c>
    </row>
    <row r="112" spans="8:11" x14ac:dyDescent="0.3">
      <c r="H112" s="21">
        <v>39</v>
      </c>
      <c r="I112">
        <v>73</v>
      </c>
      <c r="J112">
        <v>0.84</v>
      </c>
      <c r="K112">
        <v>78.58</v>
      </c>
    </row>
    <row r="113" spans="8:11" x14ac:dyDescent="0.3">
      <c r="H113" s="21">
        <v>40</v>
      </c>
      <c r="I113">
        <v>93</v>
      </c>
      <c r="J113">
        <v>1.07</v>
      </c>
      <c r="K113">
        <v>79.650000000000006</v>
      </c>
    </row>
    <row r="114" spans="8:11" x14ac:dyDescent="0.3">
      <c r="H114" s="21">
        <v>41</v>
      </c>
      <c r="I114">
        <v>149</v>
      </c>
      <c r="J114">
        <v>1.71</v>
      </c>
      <c r="K114">
        <v>81.36</v>
      </c>
    </row>
    <row r="115" spans="8:11" x14ac:dyDescent="0.3">
      <c r="H115" s="21">
        <v>42</v>
      </c>
      <c r="I115">
        <v>203</v>
      </c>
      <c r="J115">
        <v>2.33</v>
      </c>
      <c r="K115">
        <v>83.69</v>
      </c>
    </row>
    <row r="116" spans="8:11" x14ac:dyDescent="0.3">
      <c r="H116" s="21">
        <v>43</v>
      </c>
      <c r="I116">
        <v>174</v>
      </c>
      <c r="J116">
        <v>2</v>
      </c>
      <c r="K116">
        <v>85.68</v>
      </c>
    </row>
    <row r="117" spans="8:11" x14ac:dyDescent="0.3">
      <c r="H117" s="21">
        <v>44</v>
      </c>
      <c r="I117">
        <v>133</v>
      </c>
      <c r="J117">
        <v>1.53</v>
      </c>
      <c r="K117">
        <v>87.21</v>
      </c>
    </row>
    <row r="118" spans="8:11" x14ac:dyDescent="0.3">
      <c r="H118" s="21">
        <v>45</v>
      </c>
      <c r="I118">
        <v>134</v>
      </c>
      <c r="J118">
        <v>1.54</v>
      </c>
      <c r="K118">
        <v>88.75</v>
      </c>
    </row>
    <row r="119" spans="8:11" x14ac:dyDescent="0.3">
      <c r="H119" s="21">
        <v>46</v>
      </c>
      <c r="I119">
        <v>92</v>
      </c>
      <c r="J119">
        <v>1.06</v>
      </c>
      <c r="K119">
        <v>89.8</v>
      </c>
    </row>
    <row r="120" spans="8:11" x14ac:dyDescent="0.3">
      <c r="H120" s="21">
        <v>47</v>
      </c>
      <c r="I120">
        <v>107</v>
      </c>
      <c r="J120">
        <v>1.23</v>
      </c>
      <c r="K120">
        <v>91.03</v>
      </c>
    </row>
    <row r="121" spans="8:11" x14ac:dyDescent="0.3">
      <c r="H121" s="21">
        <v>48</v>
      </c>
      <c r="I121">
        <v>110</v>
      </c>
      <c r="J121">
        <v>1.26</v>
      </c>
      <c r="K121">
        <v>92.29</v>
      </c>
    </row>
    <row r="122" spans="8:11" x14ac:dyDescent="0.3">
      <c r="H122" s="21">
        <v>49</v>
      </c>
      <c r="I122">
        <v>111</v>
      </c>
      <c r="J122">
        <v>1.27</v>
      </c>
      <c r="K122">
        <v>93.56</v>
      </c>
    </row>
    <row r="123" spans="8:11" x14ac:dyDescent="0.3">
      <c r="H123" s="21">
        <v>50</v>
      </c>
      <c r="I123">
        <v>66</v>
      </c>
      <c r="J123">
        <v>0.76</v>
      </c>
      <c r="K123">
        <v>94.32</v>
      </c>
    </row>
    <row r="124" spans="8:11" x14ac:dyDescent="0.3">
      <c r="H124" s="21">
        <v>51</v>
      </c>
      <c r="I124">
        <v>38</v>
      </c>
      <c r="J124">
        <v>0.44</v>
      </c>
      <c r="K124">
        <v>94.76</v>
      </c>
    </row>
    <row r="125" spans="8:11" x14ac:dyDescent="0.3">
      <c r="H125" s="21">
        <v>52</v>
      </c>
      <c r="I125">
        <v>36</v>
      </c>
      <c r="J125">
        <v>0.41</v>
      </c>
      <c r="K125">
        <v>95.17</v>
      </c>
    </row>
    <row r="126" spans="8:11" x14ac:dyDescent="0.3">
      <c r="H126" s="21">
        <v>53</v>
      </c>
      <c r="I126">
        <v>39</v>
      </c>
      <c r="J126">
        <v>0.45</v>
      </c>
      <c r="K126">
        <v>95.62</v>
      </c>
    </row>
    <row r="127" spans="8:11" x14ac:dyDescent="0.3">
      <c r="H127" s="21">
        <v>54</v>
      </c>
      <c r="I127">
        <v>29</v>
      </c>
      <c r="J127">
        <v>0.33</v>
      </c>
      <c r="K127">
        <v>95.95</v>
      </c>
    </row>
    <row r="128" spans="8:11" x14ac:dyDescent="0.3">
      <c r="H128" s="21">
        <v>55</v>
      </c>
      <c r="I128">
        <v>35</v>
      </c>
      <c r="J128">
        <v>0.4</v>
      </c>
      <c r="K128">
        <v>96.35</v>
      </c>
    </row>
    <row r="129" spans="8:11" x14ac:dyDescent="0.3">
      <c r="H129" s="21">
        <v>56</v>
      </c>
      <c r="I129">
        <v>38</v>
      </c>
      <c r="J129">
        <v>0.44</v>
      </c>
      <c r="K129">
        <v>96.79</v>
      </c>
    </row>
    <row r="130" spans="8:11" x14ac:dyDescent="0.3">
      <c r="H130" s="21">
        <v>57</v>
      </c>
      <c r="I130">
        <v>28</v>
      </c>
      <c r="J130">
        <v>0.32</v>
      </c>
      <c r="K130">
        <v>97.11</v>
      </c>
    </row>
    <row r="131" spans="8:11" x14ac:dyDescent="0.3">
      <c r="H131" s="21">
        <v>58</v>
      </c>
      <c r="I131">
        <v>17</v>
      </c>
      <c r="J131">
        <v>0.2</v>
      </c>
      <c r="K131">
        <v>97.3</v>
      </c>
    </row>
    <row r="132" spans="8:11" x14ac:dyDescent="0.3">
      <c r="H132" s="21">
        <v>59</v>
      </c>
      <c r="I132">
        <v>19</v>
      </c>
      <c r="J132">
        <v>0.22</v>
      </c>
      <c r="K132">
        <v>97.52</v>
      </c>
    </row>
    <row r="133" spans="8:11" x14ac:dyDescent="0.3">
      <c r="H133" s="21">
        <v>60</v>
      </c>
      <c r="I133">
        <v>20</v>
      </c>
      <c r="J133">
        <v>0.23</v>
      </c>
      <c r="K133">
        <v>97.75</v>
      </c>
    </row>
    <row r="134" spans="8:11" x14ac:dyDescent="0.3">
      <c r="H134" s="21">
        <v>61</v>
      </c>
      <c r="I134">
        <v>23</v>
      </c>
      <c r="J134">
        <v>0.26</v>
      </c>
      <c r="K134">
        <v>98.02</v>
      </c>
    </row>
    <row r="135" spans="8:11" x14ac:dyDescent="0.3">
      <c r="H135" s="21">
        <v>62</v>
      </c>
      <c r="I135">
        <v>10</v>
      </c>
      <c r="J135">
        <v>0.11</v>
      </c>
      <c r="K135">
        <v>98.13</v>
      </c>
    </row>
    <row r="136" spans="8:11" x14ac:dyDescent="0.3">
      <c r="H136" s="21">
        <v>63</v>
      </c>
      <c r="I136">
        <v>19</v>
      </c>
      <c r="J136">
        <v>0.22</v>
      </c>
      <c r="K136">
        <v>98.35</v>
      </c>
    </row>
    <row r="137" spans="8:11" x14ac:dyDescent="0.3">
      <c r="H137" s="21">
        <v>64</v>
      </c>
      <c r="I137">
        <v>12</v>
      </c>
      <c r="J137">
        <v>0.14000000000000001</v>
      </c>
      <c r="K137">
        <v>98.49</v>
      </c>
    </row>
    <row r="138" spans="8:11" x14ac:dyDescent="0.3">
      <c r="H138" s="21">
        <v>65</v>
      </c>
      <c r="I138">
        <v>9</v>
      </c>
      <c r="J138">
        <v>0.1</v>
      </c>
      <c r="K138">
        <v>98.59</v>
      </c>
    </row>
    <row r="139" spans="8:11" x14ac:dyDescent="0.3">
      <c r="H139" s="21">
        <v>66</v>
      </c>
      <c r="I139">
        <v>5</v>
      </c>
      <c r="J139">
        <v>0.06</v>
      </c>
      <c r="K139">
        <v>98.65</v>
      </c>
    </row>
    <row r="140" spans="8:11" x14ac:dyDescent="0.3">
      <c r="H140" s="21">
        <v>67</v>
      </c>
      <c r="I140">
        <v>12</v>
      </c>
      <c r="J140">
        <v>0.14000000000000001</v>
      </c>
      <c r="K140">
        <v>98.78</v>
      </c>
    </row>
    <row r="141" spans="8:11" x14ac:dyDescent="0.3">
      <c r="H141" s="21">
        <v>68</v>
      </c>
      <c r="I141">
        <v>9</v>
      </c>
      <c r="J141">
        <v>0.1</v>
      </c>
      <c r="K141">
        <v>98.89</v>
      </c>
    </row>
    <row r="142" spans="8:11" x14ac:dyDescent="0.3">
      <c r="H142" s="21">
        <v>69</v>
      </c>
      <c r="I142">
        <v>8</v>
      </c>
      <c r="J142">
        <v>0.09</v>
      </c>
      <c r="K142">
        <v>98.98</v>
      </c>
    </row>
    <row r="143" spans="8:11" x14ac:dyDescent="0.3">
      <c r="H143" s="21">
        <v>70</v>
      </c>
      <c r="I143">
        <v>8</v>
      </c>
      <c r="J143">
        <v>0.09</v>
      </c>
      <c r="K143">
        <v>99.07</v>
      </c>
    </row>
    <row r="144" spans="8:11" x14ac:dyDescent="0.3">
      <c r="H144" s="21">
        <v>71</v>
      </c>
      <c r="I144">
        <v>4</v>
      </c>
      <c r="J144">
        <v>0.05</v>
      </c>
      <c r="K144">
        <v>99.12</v>
      </c>
    </row>
    <row r="145" spans="8:11" x14ac:dyDescent="0.3">
      <c r="H145" s="21">
        <v>72</v>
      </c>
      <c r="I145">
        <v>3</v>
      </c>
      <c r="J145">
        <v>0.03</v>
      </c>
      <c r="K145">
        <v>99.15</v>
      </c>
    </row>
    <row r="146" spans="8:11" x14ac:dyDescent="0.3">
      <c r="H146" s="21">
        <v>73</v>
      </c>
      <c r="I146">
        <v>5</v>
      </c>
      <c r="J146">
        <v>0.06</v>
      </c>
      <c r="K146">
        <v>99.21</v>
      </c>
    </row>
    <row r="147" spans="8:11" x14ac:dyDescent="0.3">
      <c r="H147" s="21">
        <v>74</v>
      </c>
      <c r="I147">
        <v>4</v>
      </c>
      <c r="J147">
        <v>0.05</v>
      </c>
      <c r="K147">
        <v>99.25</v>
      </c>
    </row>
    <row r="148" spans="8:11" x14ac:dyDescent="0.3">
      <c r="H148" s="21">
        <v>75</v>
      </c>
      <c r="I148">
        <v>2</v>
      </c>
      <c r="J148">
        <v>0.02</v>
      </c>
      <c r="K148">
        <v>99.28</v>
      </c>
    </row>
    <row r="149" spans="8:11" x14ac:dyDescent="0.3">
      <c r="H149" s="21">
        <v>76</v>
      </c>
      <c r="I149">
        <v>5</v>
      </c>
      <c r="J149">
        <v>0.06</v>
      </c>
      <c r="K149">
        <v>99.33</v>
      </c>
    </row>
    <row r="150" spans="8:11" x14ac:dyDescent="0.3">
      <c r="H150" s="21">
        <v>77</v>
      </c>
      <c r="I150">
        <v>4</v>
      </c>
      <c r="J150">
        <v>0.05</v>
      </c>
      <c r="K150">
        <v>99.38</v>
      </c>
    </row>
    <row r="151" spans="8:11" x14ac:dyDescent="0.3">
      <c r="H151" s="21">
        <v>79</v>
      </c>
      <c r="I151">
        <v>2</v>
      </c>
      <c r="J151">
        <v>0.02</v>
      </c>
      <c r="K151">
        <v>99.4</v>
      </c>
    </row>
    <row r="152" spans="8:11" x14ac:dyDescent="0.3">
      <c r="H152" s="21">
        <v>80</v>
      </c>
      <c r="I152">
        <v>5</v>
      </c>
      <c r="J152">
        <v>0.06</v>
      </c>
      <c r="K152">
        <v>99.46</v>
      </c>
    </row>
    <row r="153" spans="8:11" x14ac:dyDescent="0.3">
      <c r="H153" s="21">
        <v>81</v>
      </c>
      <c r="I153">
        <v>1</v>
      </c>
      <c r="J153">
        <v>0.01</v>
      </c>
      <c r="K153">
        <v>99.47</v>
      </c>
    </row>
    <row r="154" spans="8:11" x14ac:dyDescent="0.3">
      <c r="H154" s="21">
        <v>82</v>
      </c>
      <c r="I154">
        <v>2</v>
      </c>
      <c r="J154">
        <v>0.02</v>
      </c>
      <c r="K154">
        <v>99.5</v>
      </c>
    </row>
    <row r="155" spans="8:11" x14ac:dyDescent="0.3">
      <c r="H155" s="21">
        <v>83</v>
      </c>
      <c r="I155">
        <v>2</v>
      </c>
      <c r="J155">
        <v>0.02</v>
      </c>
      <c r="K155">
        <v>99.52</v>
      </c>
    </row>
    <row r="156" spans="8:11" x14ac:dyDescent="0.3">
      <c r="H156" s="21">
        <v>84</v>
      </c>
      <c r="I156">
        <v>2</v>
      </c>
      <c r="J156">
        <v>0.02</v>
      </c>
      <c r="K156">
        <v>99.54</v>
      </c>
    </row>
    <row r="157" spans="8:11" x14ac:dyDescent="0.3">
      <c r="H157" s="21">
        <v>85</v>
      </c>
      <c r="I157">
        <v>2</v>
      </c>
      <c r="J157">
        <v>0.02</v>
      </c>
      <c r="K157">
        <v>99.56</v>
      </c>
    </row>
    <row r="158" spans="8:11" x14ac:dyDescent="0.3">
      <c r="H158" s="21">
        <v>86</v>
      </c>
      <c r="I158">
        <v>1</v>
      </c>
      <c r="J158">
        <v>0.01</v>
      </c>
      <c r="K158">
        <v>99.58</v>
      </c>
    </row>
    <row r="159" spans="8:11" x14ac:dyDescent="0.3">
      <c r="H159" s="21">
        <v>87</v>
      </c>
      <c r="I159">
        <v>2</v>
      </c>
      <c r="J159">
        <v>0.02</v>
      </c>
      <c r="K159">
        <v>99.6</v>
      </c>
    </row>
    <row r="160" spans="8:11" x14ac:dyDescent="0.3">
      <c r="H160" s="21">
        <v>88</v>
      </c>
      <c r="I160">
        <v>2</v>
      </c>
      <c r="J160">
        <v>0.02</v>
      </c>
      <c r="K160">
        <v>99.62</v>
      </c>
    </row>
    <row r="161" spans="8:11" x14ac:dyDescent="0.3">
      <c r="H161" s="21">
        <v>89</v>
      </c>
      <c r="I161">
        <v>1</v>
      </c>
      <c r="J161">
        <v>0.01</v>
      </c>
      <c r="K161">
        <v>99.63</v>
      </c>
    </row>
    <row r="162" spans="8:11" x14ac:dyDescent="0.3">
      <c r="H162" s="21">
        <v>90</v>
      </c>
      <c r="I162">
        <v>2</v>
      </c>
      <c r="J162">
        <v>0.02</v>
      </c>
      <c r="K162">
        <v>99.66</v>
      </c>
    </row>
    <row r="163" spans="8:11" x14ac:dyDescent="0.3">
      <c r="H163" s="21">
        <v>91</v>
      </c>
      <c r="I163">
        <v>2</v>
      </c>
      <c r="J163">
        <v>0.02</v>
      </c>
      <c r="K163">
        <v>99.68</v>
      </c>
    </row>
    <row r="164" spans="8:11" x14ac:dyDescent="0.3">
      <c r="H164" s="21">
        <v>93</v>
      </c>
      <c r="I164">
        <v>1</v>
      </c>
      <c r="J164">
        <v>0.01</v>
      </c>
      <c r="K164">
        <v>99.69</v>
      </c>
    </row>
    <row r="165" spans="8:11" x14ac:dyDescent="0.3">
      <c r="H165" s="21">
        <v>95</v>
      </c>
      <c r="I165">
        <v>1</v>
      </c>
      <c r="J165">
        <v>0.01</v>
      </c>
      <c r="K165">
        <v>99.7</v>
      </c>
    </row>
    <row r="166" spans="8:11" x14ac:dyDescent="0.3">
      <c r="H166" s="21">
        <v>100</v>
      </c>
      <c r="I166">
        <v>1</v>
      </c>
      <c r="J166">
        <v>0.01</v>
      </c>
      <c r="K166">
        <v>99.71</v>
      </c>
    </row>
    <row r="167" spans="8:11" x14ac:dyDescent="0.3">
      <c r="H167" s="21">
        <v>103</v>
      </c>
      <c r="I167">
        <v>1</v>
      </c>
      <c r="J167">
        <v>0.01</v>
      </c>
      <c r="K167">
        <v>99.72</v>
      </c>
    </row>
    <row r="168" spans="8:11" x14ac:dyDescent="0.3">
      <c r="H168" s="21">
        <v>104</v>
      </c>
      <c r="I168">
        <v>2</v>
      </c>
      <c r="J168">
        <v>0.02</v>
      </c>
      <c r="K168">
        <v>99.75</v>
      </c>
    </row>
    <row r="169" spans="8:11" x14ac:dyDescent="0.3">
      <c r="H169" s="21">
        <v>112</v>
      </c>
      <c r="I169">
        <v>3</v>
      </c>
      <c r="J169">
        <v>0.03</v>
      </c>
      <c r="K169">
        <v>99.78</v>
      </c>
    </row>
    <row r="170" spans="8:11" x14ac:dyDescent="0.3">
      <c r="H170" s="21">
        <v>114</v>
      </c>
      <c r="I170">
        <v>2</v>
      </c>
      <c r="J170">
        <v>0.02</v>
      </c>
      <c r="K170">
        <v>99.8</v>
      </c>
    </row>
    <row r="171" spans="8:11" x14ac:dyDescent="0.3">
      <c r="H171" s="21">
        <v>123</v>
      </c>
      <c r="I171">
        <v>1</v>
      </c>
      <c r="J171">
        <v>0.01</v>
      </c>
      <c r="K171">
        <v>99.82</v>
      </c>
    </row>
    <row r="172" spans="8:11" x14ac:dyDescent="0.3">
      <c r="H172" s="21">
        <v>125</v>
      </c>
      <c r="I172">
        <v>1</v>
      </c>
      <c r="J172">
        <v>0.01</v>
      </c>
      <c r="K172">
        <v>99.83</v>
      </c>
    </row>
    <row r="173" spans="8:11" x14ac:dyDescent="0.3">
      <c r="H173" s="21">
        <v>133</v>
      </c>
      <c r="I173">
        <v>1</v>
      </c>
      <c r="J173">
        <v>0.01</v>
      </c>
      <c r="K173">
        <v>99.84</v>
      </c>
    </row>
    <row r="174" spans="8:11" x14ac:dyDescent="0.3">
      <c r="H174" s="21">
        <v>145</v>
      </c>
      <c r="I174">
        <v>1</v>
      </c>
      <c r="J174">
        <v>0.01</v>
      </c>
      <c r="K174">
        <v>99.85</v>
      </c>
    </row>
    <row r="175" spans="8:11" x14ac:dyDescent="0.3">
      <c r="H175" s="21">
        <v>157</v>
      </c>
      <c r="I175">
        <v>2</v>
      </c>
      <c r="J175">
        <v>0.02</v>
      </c>
      <c r="K175">
        <v>99.87</v>
      </c>
    </row>
    <row r="176" spans="8:11" x14ac:dyDescent="0.3">
      <c r="H176" s="21">
        <v>166</v>
      </c>
      <c r="I176">
        <v>1</v>
      </c>
      <c r="J176">
        <v>0.01</v>
      </c>
      <c r="K176">
        <v>99.89</v>
      </c>
    </row>
    <row r="177" spans="8:21" x14ac:dyDescent="0.3">
      <c r="H177" s="21">
        <v>183</v>
      </c>
      <c r="I177">
        <v>1</v>
      </c>
      <c r="J177">
        <v>0.01</v>
      </c>
      <c r="K177">
        <v>99.9</v>
      </c>
    </row>
    <row r="178" spans="8:21" x14ac:dyDescent="0.3">
      <c r="H178" s="21">
        <v>185</v>
      </c>
      <c r="I178">
        <v>3</v>
      </c>
      <c r="J178">
        <v>0.03</v>
      </c>
      <c r="K178">
        <v>99.93</v>
      </c>
    </row>
    <row r="179" spans="8:21" x14ac:dyDescent="0.3">
      <c r="H179" s="21">
        <v>187</v>
      </c>
      <c r="I179">
        <v>1</v>
      </c>
      <c r="J179">
        <v>0.01</v>
      </c>
      <c r="K179">
        <v>99.94</v>
      </c>
    </row>
    <row r="180" spans="8:21" x14ac:dyDescent="0.3">
      <c r="H180" s="21">
        <v>308</v>
      </c>
      <c r="I180">
        <v>1</v>
      </c>
      <c r="J180">
        <v>0.01</v>
      </c>
      <c r="K180">
        <v>99.95</v>
      </c>
    </row>
    <row r="181" spans="8:21" x14ac:dyDescent="0.3">
      <c r="H181" s="21">
        <v>349</v>
      </c>
      <c r="I181">
        <v>1</v>
      </c>
      <c r="J181">
        <v>0.01</v>
      </c>
      <c r="K181">
        <v>99.97</v>
      </c>
    </row>
    <row r="182" spans="8:21" x14ac:dyDescent="0.3">
      <c r="H182" s="21">
        <v>360</v>
      </c>
      <c r="I182">
        <v>1</v>
      </c>
      <c r="J182">
        <v>0.01</v>
      </c>
      <c r="K182">
        <v>99.98</v>
      </c>
    </row>
    <row r="183" spans="8:21" x14ac:dyDescent="0.3">
      <c r="H183" s="21">
        <v>379</v>
      </c>
      <c r="I183">
        <v>1</v>
      </c>
      <c r="J183">
        <v>0.01</v>
      </c>
      <c r="K183">
        <v>99.99</v>
      </c>
    </row>
    <row r="184" spans="8:21" x14ac:dyDescent="0.3">
      <c r="H184" s="21">
        <v>380</v>
      </c>
      <c r="I184">
        <v>1</v>
      </c>
      <c r="J184">
        <v>0.01</v>
      </c>
      <c r="K184">
        <v>100</v>
      </c>
    </row>
    <row r="186" spans="8:21" x14ac:dyDescent="0.3">
      <c r="H186" s="21" t="s">
        <v>695</v>
      </c>
      <c r="I186" s="27">
        <v>8717</v>
      </c>
      <c r="J186">
        <v>100</v>
      </c>
    </row>
    <row r="189" spans="8:21" x14ac:dyDescent="0.3">
      <c r="H189" s="20" t="s">
        <v>697</v>
      </c>
      <c r="P189" s="20" t="s">
        <v>697</v>
      </c>
    </row>
    <row r="190" spans="8:21" x14ac:dyDescent="0.3">
      <c r="H190" s="21" t="s">
        <v>370</v>
      </c>
      <c r="I190" t="s">
        <v>371</v>
      </c>
      <c r="J190" t="s">
        <v>372</v>
      </c>
      <c r="K190" t="s">
        <v>373</v>
      </c>
      <c r="L190" t="s">
        <v>374</v>
      </c>
      <c r="M190" t="s">
        <v>375</v>
      </c>
      <c r="P190" s="21" t="s">
        <v>698</v>
      </c>
      <c r="Q190" t="s">
        <v>372</v>
      </c>
      <c r="R190" t="s">
        <v>373</v>
      </c>
      <c r="S190" t="s">
        <v>374</v>
      </c>
      <c r="T190" t="s">
        <v>375</v>
      </c>
    </row>
    <row r="192" spans="8:21" x14ac:dyDescent="0.3">
      <c r="H192" s="21" t="s">
        <v>453</v>
      </c>
      <c r="I192">
        <v>18987</v>
      </c>
      <c r="J192">
        <v>0</v>
      </c>
      <c r="K192">
        <v>0</v>
      </c>
      <c r="L192">
        <v>18987</v>
      </c>
      <c r="M192">
        <v>100</v>
      </c>
      <c r="P192" s="21" t="s">
        <v>453</v>
      </c>
      <c r="Q192">
        <v>18833</v>
      </c>
      <c r="R192">
        <v>0</v>
      </c>
      <c r="S192">
        <v>0</v>
      </c>
      <c r="T192">
        <v>18833</v>
      </c>
      <c r="U192">
        <v>100</v>
      </c>
    </row>
    <row r="193" spans="8:21" x14ac:dyDescent="0.3">
      <c r="H193" s="21" t="s">
        <v>670</v>
      </c>
      <c r="I193">
        <v>18987</v>
      </c>
      <c r="J193">
        <v>780</v>
      </c>
      <c r="K193">
        <v>4.1079999999999997</v>
      </c>
      <c r="L193">
        <v>18207</v>
      </c>
      <c r="M193">
        <v>95.89</v>
      </c>
      <c r="P193" s="21" t="s">
        <v>670</v>
      </c>
      <c r="Q193">
        <v>18833</v>
      </c>
      <c r="R193">
        <v>780</v>
      </c>
      <c r="S193">
        <v>4.1420000000000003</v>
      </c>
      <c r="T193">
        <v>18053</v>
      </c>
      <c r="U193">
        <v>95.86</v>
      </c>
    </row>
    <row r="194" spans="8:21" x14ac:dyDescent="0.3">
      <c r="H194" s="21" t="s">
        <v>673</v>
      </c>
      <c r="I194">
        <v>18987</v>
      </c>
      <c r="J194">
        <v>15836</v>
      </c>
      <c r="K194">
        <v>83.4</v>
      </c>
      <c r="L194">
        <v>3151</v>
      </c>
      <c r="M194">
        <v>16.600000000000001</v>
      </c>
      <c r="P194" s="21" t="s">
        <v>673</v>
      </c>
      <c r="Q194">
        <v>18833</v>
      </c>
      <c r="R194">
        <v>15682</v>
      </c>
      <c r="S194">
        <v>83.27</v>
      </c>
      <c r="T194">
        <v>3151</v>
      </c>
      <c r="U194">
        <v>16.73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42" sqref="H42"/>
    </sheetView>
  </sheetViews>
  <sheetFormatPr defaultRowHeight="14.4" x14ac:dyDescent="0.3"/>
  <cols>
    <col min="1" max="1" width="20.21875" customWidth="1"/>
    <col min="4" max="4" width="8.88671875" style="21"/>
    <col min="11" max="11" width="8.88671875" style="21"/>
    <col min="14" max="14" width="8.88671875" style="47"/>
    <col min="17" max="17" width="24.77734375" customWidth="1"/>
    <col min="20" max="20" width="8.88671875" style="21"/>
    <col min="23" max="23" width="26.21875" bestFit="1" customWidth="1"/>
    <col min="27" max="27" width="26.21875" bestFit="1" customWidth="1"/>
  </cols>
  <sheetData>
    <row r="1" spans="1:27" s="41" customFormat="1" x14ac:dyDescent="0.3">
      <c r="A1" s="41" t="s">
        <v>287</v>
      </c>
      <c r="B1" s="42" t="s">
        <v>1463</v>
      </c>
      <c r="D1" s="43"/>
      <c r="H1" s="41" t="s">
        <v>1470</v>
      </c>
      <c r="K1" s="43"/>
      <c r="N1" s="46"/>
      <c r="Q1" s="41" t="s">
        <v>1469</v>
      </c>
      <c r="R1" s="44" t="s">
        <v>1459</v>
      </c>
      <c r="T1" s="43"/>
      <c r="AA1" s="41" t="s">
        <v>1466</v>
      </c>
    </row>
    <row r="2" spans="1:27" s="41" customFormat="1" x14ac:dyDescent="0.3">
      <c r="A2" s="41" t="s">
        <v>370</v>
      </c>
      <c r="B2" s="41" t="s">
        <v>371</v>
      </c>
      <c r="C2" s="41" t="s">
        <v>372</v>
      </c>
      <c r="D2" s="43" t="s">
        <v>373</v>
      </c>
      <c r="E2" s="41" t="s">
        <v>374</v>
      </c>
      <c r="F2" s="41" t="s">
        <v>375</v>
      </c>
      <c r="H2" s="41" t="s">
        <v>370</v>
      </c>
      <c r="I2" s="41" t="s">
        <v>371</v>
      </c>
      <c r="J2" s="41" t="s">
        <v>372</v>
      </c>
      <c r="K2" s="43" t="s">
        <v>373</v>
      </c>
      <c r="L2" s="41" t="s">
        <v>374</v>
      </c>
      <c r="M2" s="41" t="s">
        <v>375</v>
      </c>
      <c r="N2" s="46" t="s">
        <v>1464</v>
      </c>
      <c r="O2" s="46" t="s">
        <v>1467</v>
      </c>
      <c r="P2" s="46"/>
      <c r="Q2" s="41" t="s">
        <v>370</v>
      </c>
      <c r="R2" s="41" t="s">
        <v>371</v>
      </c>
      <c r="S2" s="41" t="s">
        <v>372</v>
      </c>
      <c r="T2" s="43" t="s">
        <v>373</v>
      </c>
      <c r="U2" s="41" t="s">
        <v>374</v>
      </c>
      <c r="V2" s="41" t="s">
        <v>375</v>
      </c>
      <c r="AA2" s="49">
        <v>170831</v>
      </c>
    </row>
    <row r="3" spans="1:27" x14ac:dyDescent="0.3">
      <c r="H3">
        <v>1</v>
      </c>
      <c r="I3">
        <v>2</v>
      </c>
      <c r="J3">
        <v>3</v>
      </c>
      <c r="K3" s="21">
        <v>4</v>
      </c>
      <c r="L3">
        <v>5</v>
      </c>
      <c r="M3">
        <v>6</v>
      </c>
    </row>
    <row r="4" spans="1:27" x14ac:dyDescent="0.3">
      <c r="A4" t="s">
        <v>0</v>
      </c>
      <c r="B4">
        <v>373184</v>
      </c>
      <c r="C4">
        <v>3</v>
      </c>
      <c r="D4" s="21">
        <v>8.0000000000000004E-4</v>
      </c>
      <c r="E4">
        <v>373181</v>
      </c>
      <c r="F4">
        <v>100</v>
      </c>
      <c r="H4" t="str">
        <f t="shared" ref="H4:M13" si="0">VLOOKUP($A4,$Q$4:$V$105,H$3,FALSE)</f>
        <v>ca_majorsectors</v>
      </c>
      <c r="I4">
        <f t="shared" si="0"/>
        <v>357932</v>
      </c>
      <c r="J4">
        <f t="shared" si="0"/>
        <v>3</v>
      </c>
      <c r="K4" s="21">
        <f t="shared" si="0"/>
        <v>8.4000000000000003E-4</v>
      </c>
      <c r="L4">
        <f t="shared" si="0"/>
        <v>357929</v>
      </c>
      <c r="M4">
        <f t="shared" si="0"/>
        <v>100</v>
      </c>
      <c r="N4" s="48">
        <f>(F4-M4)/M4</f>
        <v>0</v>
      </c>
      <c r="O4" t="str">
        <f>VLOOKUP(A4,$AA$4:$AA$96,1,FALSE)</f>
        <v>ca_majorsectors</v>
      </c>
      <c r="Q4" t="s">
        <v>0</v>
      </c>
      <c r="R4">
        <v>357932</v>
      </c>
      <c r="S4">
        <v>3</v>
      </c>
      <c r="T4" s="39">
        <v>8.4000000000000003E-4</v>
      </c>
      <c r="U4">
        <v>357929</v>
      </c>
      <c r="V4">
        <v>100</v>
      </c>
      <c r="W4" t="str">
        <f>VLOOKUP($Q4,$H$4:$M$109,H$3,FALSE)</f>
        <v>ca_majorsectors</v>
      </c>
      <c r="AA4" t="s">
        <v>0</v>
      </c>
    </row>
    <row r="5" spans="1:27" x14ac:dyDescent="0.3">
      <c r="A5" t="s">
        <v>4</v>
      </c>
      <c r="B5">
        <v>373184</v>
      </c>
      <c r="C5">
        <v>0</v>
      </c>
      <c r="D5" s="21">
        <v>0</v>
      </c>
      <c r="E5">
        <v>373184</v>
      </c>
      <c r="F5">
        <v>100</v>
      </c>
      <c r="H5" t="str">
        <f t="shared" si="0"/>
        <v>operation</v>
      </c>
      <c r="I5">
        <f t="shared" si="0"/>
        <v>357932</v>
      </c>
      <c r="J5">
        <f t="shared" si="0"/>
        <v>0</v>
      </c>
      <c r="K5" s="21">
        <f t="shared" si="0"/>
        <v>0</v>
      </c>
      <c r="L5">
        <f t="shared" si="0"/>
        <v>357932</v>
      </c>
      <c r="M5">
        <f t="shared" si="0"/>
        <v>100</v>
      </c>
      <c r="N5" s="48">
        <f t="shared" ref="N5:N68" si="1">(F5-M5)/M5</f>
        <v>0</v>
      </c>
      <c r="O5" t="str">
        <f t="shared" ref="O5:O68" si="2">VLOOKUP(A5,$AA$4:$AA$96,1,FALSE)</f>
        <v>operation</v>
      </c>
      <c r="Q5" t="s">
        <v>4</v>
      </c>
      <c r="R5">
        <v>357932</v>
      </c>
      <c r="S5">
        <v>0</v>
      </c>
      <c r="T5" s="21">
        <v>0</v>
      </c>
      <c r="U5">
        <v>357932</v>
      </c>
      <c r="V5">
        <v>100</v>
      </c>
      <c r="W5" t="str">
        <f t="shared" ref="W5:W68" si="3">VLOOKUP($Q5,$H$4:$M$109,H$3,FALSE)</f>
        <v>operation</v>
      </c>
      <c r="AA5" t="s">
        <v>4</v>
      </c>
    </row>
    <row r="6" spans="1:27" x14ac:dyDescent="0.3">
      <c r="A6" t="s">
        <v>227</v>
      </c>
      <c r="B6">
        <v>373184</v>
      </c>
      <c r="C6">
        <v>266640</v>
      </c>
      <c r="D6" s="21">
        <v>71.45</v>
      </c>
      <c r="E6">
        <v>106544</v>
      </c>
      <c r="F6">
        <v>28.55</v>
      </c>
      <c r="H6" t="str">
        <f t="shared" si="0"/>
        <v>ca_donorfinancing</v>
      </c>
      <c r="I6">
        <f t="shared" si="0"/>
        <v>357932</v>
      </c>
      <c r="J6">
        <f t="shared" si="0"/>
        <v>254453</v>
      </c>
      <c r="K6" s="21">
        <f t="shared" si="0"/>
        <v>71.09</v>
      </c>
      <c r="L6">
        <f t="shared" si="0"/>
        <v>103479</v>
      </c>
      <c r="M6">
        <f t="shared" si="0"/>
        <v>28.91</v>
      </c>
      <c r="N6" s="48">
        <f t="shared" si="1"/>
        <v>-1.2452438602559648E-2</v>
      </c>
      <c r="O6" t="str">
        <f t="shared" si="2"/>
        <v>ca_donorfinancing</v>
      </c>
      <c r="Q6" t="s">
        <v>227</v>
      </c>
      <c r="R6">
        <v>357932</v>
      </c>
      <c r="S6">
        <v>254453</v>
      </c>
      <c r="T6" s="21">
        <v>71.09</v>
      </c>
      <c r="U6">
        <v>103479</v>
      </c>
      <c r="V6">
        <v>28.91</v>
      </c>
      <c r="W6" t="str">
        <f t="shared" si="3"/>
        <v>ca_donorfinancing</v>
      </c>
      <c r="AA6" t="s">
        <v>227</v>
      </c>
    </row>
    <row r="7" spans="1:27" x14ac:dyDescent="0.3">
      <c r="A7" t="s">
        <v>11</v>
      </c>
      <c r="B7">
        <v>373184</v>
      </c>
      <c r="C7">
        <v>96</v>
      </c>
      <c r="D7" s="21">
        <v>2.5700000000000001E-2</v>
      </c>
      <c r="E7">
        <v>373088</v>
      </c>
      <c r="F7">
        <v>99.97</v>
      </c>
      <c r="H7" t="str">
        <f t="shared" si="0"/>
        <v>w_name</v>
      </c>
      <c r="I7">
        <f t="shared" si="0"/>
        <v>357932</v>
      </c>
      <c r="J7">
        <f t="shared" si="0"/>
        <v>96</v>
      </c>
      <c r="K7" s="21">
        <f t="shared" si="0"/>
        <v>2.6800000000000001E-2</v>
      </c>
      <c r="L7">
        <f t="shared" si="0"/>
        <v>357836</v>
      </c>
      <c r="M7">
        <f t="shared" si="0"/>
        <v>99.97</v>
      </c>
      <c r="N7" s="48">
        <f t="shared" si="1"/>
        <v>0</v>
      </c>
      <c r="O7" t="str">
        <f t="shared" si="2"/>
        <v>w_name</v>
      </c>
      <c r="Q7" t="s">
        <v>11</v>
      </c>
      <c r="R7">
        <v>357932</v>
      </c>
      <c r="S7">
        <v>96</v>
      </c>
      <c r="T7" s="21">
        <v>2.6800000000000001E-2</v>
      </c>
      <c r="U7">
        <v>357836</v>
      </c>
      <c r="V7">
        <v>99.97</v>
      </c>
      <c r="W7" t="str">
        <f t="shared" si="3"/>
        <v>w_name</v>
      </c>
      <c r="AA7" t="s">
        <v>11</v>
      </c>
    </row>
    <row r="8" spans="1:27" x14ac:dyDescent="0.3">
      <c r="A8" t="s">
        <v>15</v>
      </c>
      <c r="B8">
        <v>373184</v>
      </c>
      <c r="C8">
        <v>9293</v>
      </c>
      <c r="D8" s="21">
        <v>2.4900000000000002</v>
      </c>
      <c r="E8">
        <v>363891</v>
      </c>
      <c r="F8">
        <v>97.51</v>
      </c>
      <c r="H8" t="str">
        <f t="shared" si="0"/>
        <v>w_city</v>
      </c>
      <c r="I8">
        <f t="shared" si="0"/>
        <v>357932</v>
      </c>
      <c r="J8">
        <f t="shared" si="0"/>
        <v>9280</v>
      </c>
      <c r="K8" s="21">
        <f t="shared" si="0"/>
        <v>2.593</v>
      </c>
      <c r="L8">
        <f t="shared" si="0"/>
        <v>348652</v>
      </c>
      <c r="M8">
        <f t="shared" si="0"/>
        <v>97.41</v>
      </c>
      <c r="N8" s="48">
        <f t="shared" si="1"/>
        <v>1.0265886459296636E-3</v>
      </c>
      <c r="O8" t="str">
        <f t="shared" si="2"/>
        <v>w_city</v>
      </c>
      <c r="Q8" t="s">
        <v>15</v>
      </c>
      <c r="R8">
        <v>357932</v>
      </c>
      <c r="S8">
        <v>9280</v>
      </c>
      <c r="T8" s="21">
        <v>2.593</v>
      </c>
      <c r="U8">
        <v>348652</v>
      </c>
      <c r="V8">
        <v>97.41</v>
      </c>
      <c r="W8" t="str">
        <f t="shared" si="3"/>
        <v>w_city</v>
      </c>
      <c r="AA8" t="s">
        <v>15</v>
      </c>
    </row>
    <row r="9" spans="1:27" x14ac:dyDescent="0.3">
      <c r="A9" t="s">
        <v>19</v>
      </c>
      <c r="B9">
        <v>373184</v>
      </c>
      <c r="C9">
        <v>1</v>
      </c>
      <c r="D9" s="21">
        <v>2.7E-4</v>
      </c>
      <c r="E9">
        <v>373183</v>
      </c>
      <c r="F9">
        <v>100</v>
      </c>
      <c r="H9" t="str">
        <f t="shared" si="0"/>
        <v>w_country</v>
      </c>
      <c r="I9">
        <f t="shared" si="0"/>
        <v>357932</v>
      </c>
      <c r="J9">
        <f t="shared" si="0"/>
        <v>1</v>
      </c>
      <c r="K9" s="21">
        <f t="shared" si="0"/>
        <v>2.7999999999999998E-4</v>
      </c>
      <c r="L9">
        <f t="shared" si="0"/>
        <v>357931</v>
      </c>
      <c r="M9">
        <f t="shared" si="0"/>
        <v>100</v>
      </c>
      <c r="N9" s="48">
        <f t="shared" si="1"/>
        <v>0</v>
      </c>
      <c r="O9" t="str">
        <f t="shared" si="2"/>
        <v>w_country</v>
      </c>
      <c r="Q9" t="s">
        <v>19</v>
      </c>
      <c r="R9">
        <v>357932</v>
      </c>
      <c r="S9">
        <v>1</v>
      </c>
      <c r="T9" s="39">
        <v>2.7999999999999998E-4</v>
      </c>
      <c r="U9">
        <v>357931</v>
      </c>
      <c r="V9">
        <v>100</v>
      </c>
      <c r="W9" t="str">
        <f t="shared" si="3"/>
        <v>w_country</v>
      </c>
      <c r="AA9" t="s">
        <v>19</v>
      </c>
    </row>
    <row r="10" spans="1:27" x14ac:dyDescent="0.3">
      <c r="A10" t="s">
        <v>228</v>
      </c>
      <c r="B10">
        <v>373184</v>
      </c>
      <c r="C10">
        <v>87</v>
      </c>
      <c r="D10" s="21">
        <v>2.3300000000000001E-2</v>
      </c>
      <c r="E10">
        <v>373097</v>
      </c>
      <c r="F10">
        <v>99.98</v>
      </c>
      <c r="H10" t="str">
        <f t="shared" si="0"/>
        <v>ca_contract_value_original</v>
      </c>
      <c r="I10">
        <f t="shared" si="0"/>
        <v>357932</v>
      </c>
      <c r="J10">
        <f t="shared" si="0"/>
        <v>0</v>
      </c>
      <c r="K10" s="21">
        <f t="shared" si="0"/>
        <v>0</v>
      </c>
      <c r="L10">
        <f t="shared" si="0"/>
        <v>357932</v>
      </c>
      <c r="M10">
        <f t="shared" si="0"/>
        <v>100</v>
      </c>
      <c r="N10" s="48">
        <f t="shared" si="1"/>
        <v>-1.9999999999996022E-4</v>
      </c>
      <c r="O10" t="str">
        <f t="shared" si="2"/>
        <v>ca_contract_value_original</v>
      </c>
      <c r="Q10" t="s">
        <v>228</v>
      </c>
      <c r="R10">
        <v>357932</v>
      </c>
      <c r="S10">
        <v>0</v>
      </c>
      <c r="T10" s="21">
        <v>0</v>
      </c>
      <c r="U10">
        <v>357932</v>
      </c>
      <c r="V10">
        <v>100</v>
      </c>
      <c r="W10" t="str">
        <f t="shared" si="3"/>
        <v>ca_contract_value_original</v>
      </c>
      <c r="AA10" t="s">
        <v>228</v>
      </c>
    </row>
    <row r="11" spans="1:27" x14ac:dyDescent="0.3">
      <c r="A11" t="s">
        <v>22</v>
      </c>
      <c r="B11">
        <v>373184</v>
      </c>
      <c r="C11">
        <v>0</v>
      </c>
      <c r="D11" s="21">
        <v>0</v>
      </c>
      <c r="E11">
        <v>373184</v>
      </c>
      <c r="F11">
        <v>100</v>
      </c>
      <c r="H11" t="str">
        <f t="shared" si="0"/>
        <v>ca_supplytype</v>
      </c>
      <c r="I11">
        <f t="shared" si="0"/>
        <v>357932</v>
      </c>
      <c r="J11">
        <f t="shared" si="0"/>
        <v>0</v>
      </c>
      <c r="K11" s="21">
        <f t="shared" si="0"/>
        <v>0</v>
      </c>
      <c r="L11">
        <f t="shared" si="0"/>
        <v>357932</v>
      </c>
      <c r="M11">
        <f t="shared" si="0"/>
        <v>100</v>
      </c>
      <c r="N11" s="48">
        <f t="shared" si="1"/>
        <v>0</v>
      </c>
      <c r="O11" t="str">
        <f t="shared" si="2"/>
        <v>ca_supplytype</v>
      </c>
      <c r="Q11" t="s">
        <v>22</v>
      </c>
      <c r="R11">
        <v>357932</v>
      </c>
      <c r="S11">
        <v>0</v>
      </c>
      <c r="T11" s="21">
        <v>0</v>
      </c>
      <c r="U11">
        <v>357932</v>
      </c>
      <c r="V11">
        <v>100</v>
      </c>
      <c r="W11" t="str">
        <f t="shared" si="3"/>
        <v>ca_supplytype</v>
      </c>
      <c r="AA11" t="s">
        <v>22</v>
      </c>
    </row>
    <row r="12" spans="1:27" x14ac:dyDescent="0.3">
      <c r="A12" t="s">
        <v>27</v>
      </c>
      <c r="B12">
        <v>373184</v>
      </c>
      <c r="C12">
        <v>266638</v>
      </c>
      <c r="D12" s="21">
        <v>71.45</v>
      </c>
      <c r="E12">
        <v>106546</v>
      </c>
      <c r="F12">
        <v>28.55</v>
      </c>
      <c r="H12" t="str">
        <f t="shared" si="0"/>
        <v>ca_procedure</v>
      </c>
      <c r="I12">
        <f t="shared" si="0"/>
        <v>357932</v>
      </c>
      <c r="J12">
        <f t="shared" si="0"/>
        <v>254453</v>
      </c>
      <c r="K12" s="21">
        <f t="shared" si="0"/>
        <v>71.09</v>
      </c>
      <c r="L12">
        <f t="shared" si="0"/>
        <v>103479</v>
      </c>
      <c r="M12">
        <f t="shared" si="0"/>
        <v>28.91</v>
      </c>
      <c r="N12" s="48">
        <f t="shared" si="1"/>
        <v>-1.2452438602559648E-2</v>
      </c>
      <c r="O12" t="str">
        <f t="shared" si="2"/>
        <v>ca_procedure</v>
      </c>
      <c r="Q12" t="s">
        <v>27</v>
      </c>
      <c r="R12">
        <v>357932</v>
      </c>
      <c r="S12">
        <v>254453</v>
      </c>
      <c r="T12" s="21">
        <v>71.09</v>
      </c>
      <c r="U12">
        <v>103479</v>
      </c>
      <c r="V12">
        <v>28.91</v>
      </c>
      <c r="W12" t="str">
        <f t="shared" si="3"/>
        <v>ca_procedure</v>
      </c>
      <c r="AA12" t="s">
        <v>27</v>
      </c>
    </row>
    <row r="13" spans="1:27" x14ac:dyDescent="0.3">
      <c r="A13" t="s">
        <v>31</v>
      </c>
      <c r="B13">
        <v>373184</v>
      </c>
      <c r="C13">
        <v>8</v>
      </c>
      <c r="D13" s="21">
        <v>2.0999999999999999E-3</v>
      </c>
      <c r="E13">
        <v>373176</v>
      </c>
      <c r="F13">
        <v>100</v>
      </c>
      <c r="H13" t="str">
        <f t="shared" si="0"/>
        <v>ca_type</v>
      </c>
      <c r="I13">
        <f t="shared" si="0"/>
        <v>357932</v>
      </c>
      <c r="J13">
        <f t="shared" si="0"/>
        <v>8</v>
      </c>
      <c r="K13" s="21">
        <f t="shared" si="0"/>
        <v>2.2000000000000001E-3</v>
      </c>
      <c r="L13">
        <f t="shared" si="0"/>
        <v>357924</v>
      </c>
      <c r="M13">
        <f t="shared" si="0"/>
        <v>100</v>
      </c>
      <c r="N13" s="48">
        <f t="shared" si="1"/>
        <v>0</v>
      </c>
      <c r="O13" t="str">
        <f t="shared" si="2"/>
        <v>ca_type</v>
      </c>
      <c r="Q13" t="s">
        <v>31</v>
      </c>
      <c r="R13">
        <v>357932</v>
      </c>
      <c r="S13">
        <v>8</v>
      </c>
      <c r="T13" s="21">
        <v>2.2000000000000001E-3</v>
      </c>
      <c r="U13">
        <v>357924</v>
      </c>
      <c r="V13">
        <v>100</v>
      </c>
      <c r="W13" t="str">
        <f t="shared" si="3"/>
        <v>ca_type</v>
      </c>
      <c r="AA13" t="s">
        <v>31</v>
      </c>
    </row>
    <row r="14" spans="1:27" x14ac:dyDescent="0.3">
      <c r="A14" t="s">
        <v>35</v>
      </c>
      <c r="B14">
        <v>373184</v>
      </c>
      <c r="C14">
        <v>315653</v>
      </c>
      <c r="D14" s="21">
        <v>84.58</v>
      </c>
      <c r="E14">
        <v>57531</v>
      </c>
      <c r="F14">
        <v>15.42</v>
      </c>
      <c r="H14" t="str">
        <f t="shared" ref="H14:M23" si="4">VLOOKUP($A14,$Q$4:$V$105,H$3,FALSE)</f>
        <v>anb_name</v>
      </c>
      <c r="I14">
        <f t="shared" si="4"/>
        <v>357932</v>
      </c>
      <c r="J14">
        <f t="shared" si="4"/>
        <v>300905</v>
      </c>
      <c r="K14" s="21">
        <f t="shared" si="4"/>
        <v>84.07</v>
      </c>
      <c r="L14">
        <f t="shared" si="4"/>
        <v>57027</v>
      </c>
      <c r="M14">
        <f t="shared" si="4"/>
        <v>15.93</v>
      </c>
      <c r="N14" s="48">
        <f t="shared" si="1"/>
        <v>-3.2015065913370985E-2</v>
      </c>
      <c r="O14" t="str">
        <f t="shared" si="2"/>
        <v>anb_name</v>
      </c>
      <c r="Q14" t="s">
        <v>35</v>
      </c>
      <c r="R14">
        <v>357932</v>
      </c>
      <c r="S14">
        <v>300905</v>
      </c>
      <c r="T14" s="21">
        <v>84.07</v>
      </c>
      <c r="U14">
        <v>57027</v>
      </c>
      <c r="V14">
        <v>15.93</v>
      </c>
      <c r="W14" t="str">
        <f t="shared" si="3"/>
        <v>anb_name</v>
      </c>
      <c r="AA14" t="s">
        <v>35</v>
      </c>
    </row>
    <row r="15" spans="1:27" x14ac:dyDescent="0.3">
      <c r="A15" t="s">
        <v>39</v>
      </c>
      <c r="B15">
        <v>373184</v>
      </c>
      <c r="C15">
        <v>828</v>
      </c>
      <c r="D15" s="21">
        <v>0.22189999999999999</v>
      </c>
      <c r="E15">
        <v>372356</v>
      </c>
      <c r="F15">
        <v>99.78</v>
      </c>
      <c r="H15" t="str">
        <f t="shared" si="4"/>
        <v>anb_country</v>
      </c>
      <c r="I15">
        <f t="shared" si="4"/>
        <v>357932</v>
      </c>
      <c r="J15">
        <f t="shared" si="4"/>
        <v>815</v>
      </c>
      <c r="K15" s="21">
        <f t="shared" si="4"/>
        <v>0.22770000000000001</v>
      </c>
      <c r="L15">
        <f t="shared" si="4"/>
        <v>357117</v>
      </c>
      <c r="M15">
        <f t="shared" si="4"/>
        <v>99.77</v>
      </c>
      <c r="N15" s="48">
        <f t="shared" si="1"/>
        <v>1.0023053021955615E-4</v>
      </c>
      <c r="O15" t="str">
        <f t="shared" si="2"/>
        <v>anb_country</v>
      </c>
      <c r="Q15" t="s">
        <v>39</v>
      </c>
      <c r="R15">
        <v>357932</v>
      </c>
      <c r="S15">
        <v>815</v>
      </c>
      <c r="T15" s="21">
        <v>0.22770000000000001</v>
      </c>
      <c r="U15">
        <v>357117</v>
      </c>
      <c r="V15">
        <v>99.77</v>
      </c>
      <c r="W15" t="str">
        <f t="shared" si="3"/>
        <v>anb_country</v>
      </c>
      <c r="AA15" t="s">
        <v>39</v>
      </c>
    </row>
    <row r="16" spans="1:27" x14ac:dyDescent="0.3">
      <c r="A16" t="s">
        <v>41</v>
      </c>
      <c r="B16">
        <v>373184</v>
      </c>
      <c r="C16">
        <v>0</v>
      </c>
      <c r="D16" s="21">
        <v>0</v>
      </c>
      <c r="E16">
        <v>373184</v>
      </c>
      <c r="F16">
        <v>100</v>
      </c>
      <c r="H16" t="str">
        <f t="shared" si="4"/>
        <v>ca_id</v>
      </c>
      <c r="I16">
        <f t="shared" si="4"/>
        <v>357932</v>
      </c>
      <c r="J16">
        <f t="shared" si="4"/>
        <v>0</v>
      </c>
      <c r="K16" s="21">
        <f t="shared" si="4"/>
        <v>0</v>
      </c>
      <c r="L16">
        <f t="shared" si="4"/>
        <v>357932</v>
      </c>
      <c r="M16">
        <f t="shared" si="4"/>
        <v>100</v>
      </c>
      <c r="N16" s="48">
        <f t="shared" si="1"/>
        <v>0</v>
      </c>
      <c r="O16" t="str">
        <f t="shared" si="2"/>
        <v>ca_id</v>
      </c>
      <c r="Q16" t="s">
        <v>41</v>
      </c>
      <c r="R16">
        <v>357932</v>
      </c>
      <c r="S16">
        <v>0</v>
      </c>
      <c r="T16" s="21">
        <v>0</v>
      </c>
      <c r="U16">
        <v>357932</v>
      </c>
      <c r="V16">
        <v>100</v>
      </c>
      <c r="W16" t="str">
        <f t="shared" si="3"/>
        <v>ca_id</v>
      </c>
      <c r="AA16" t="s">
        <v>41</v>
      </c>
    </row>
    <row r="17" spans="1:27" x14ac:dyDescent="0.3">
      <c r="A17" t="s">
        <v>1460</v>
      </c>
      <c r="B17">
        <v>373184</v>
      </c>
      <c r="C17">
        <v>0</v>
      </c>
      <c r="D17" s="21">
        <v>0</v>
      </c>
      <c r="E17">
        <v>373184</v>
      </c>
      <c r="F17">
        <v>100</v>
      </c>
      <c r="H17" t="e">
        <f t="shared" si="4"/>
        <v>#N/A</v>
      </c>
      <c r="I17" t="e">
        <f t="shared" si="4"/>
        <v>#N/A</v>
      </c>
      <c r="J17" t="e">
        <f t="shared" si="4"/>
        <v>#N/A</v>
      </c>
      <c r="K17" s="21" t="e">
        <f t="shared" si="4"/>
        <v>#N/A</v>
      </c>
      <c r="L17" t="e">
        <f t="shared" si="4"/>
        <v>#N/A</v>
      </c>
      <c r="M17" t="e">
        <f t="shared" si="4"/>
        <v>#N/A</v>
      </c>
      <c r="N17" s="48" t="e">
        <f t="shared" si="1"/>
        <v>#N/A</v>
      </c>
      <c r="O17" t="e">
        <f t="shared" si="2"/>
        <v>#N/A</v>
      </c>
      <c r="Q17" t="s">
        <v>44</v>
      </c>
      <c r="R17">
        <v>357932</v>
      </c>
      <c r="S17">
        <v>0</v>
      </c>
      <c r="T17" s="21">
        <v>0</v>
      </c>
      <c r="U17">
        <v>357932</v>
      </c>
      <c r="V17">
        <v>100</v>
      </c>
      <c r="W17" t="str">
        <f t="shared" si="3"/>
        <v>ca_signdate</v>
      </c>
      <c r="AA17" t="s">
        <v>44</v>
      </c>
    </row>
    <row r="18" spans="1:27" x14ac:dyDescent="0.3">
      <c r="A18" t="s">
        <v>44</v>
      </c>
      <c r="B18">
        <v>373184</v>
      </c>
      <c r="C18">
        <v>145</v>
      </c>
      <c r="D18" s="21">
        <v>3.8899999999999997E-2</v>
      </c>
      <c r="E18">
        <v>373039</v>
      </c>
      <c r="F18">
        <v>99.96</v>
      </c>
      <c r="H18" t="str">
        <f t="shared" si="4"/>
        <v>ca_signdate</v>
      </c>
      <c r="I18">
        <f t="shared" si="4"/>
        <v>357932</v>
      </c>
      <c r="J18">
        <f t="shared" si="4"/>
        <v>0</v>
      </c>
      <c r="K18" s="21">
        <f t="shared" si="4"/>
        <v>0</v>
      </c>
      <c r="L18">
        <f t="shared" si="4"/>
        <v>357932</v>
      </c>
      <c r="M18">
        <f t="shared" si="4"/>
        <v>100</v>
      </c>
      <c r="N18" s="48">
        <f t="shared" si="1"/>
        <v>-4.0000000000006252E-4</v>
      </c>
      <c r="O18" t="str">
        <f t="shared" si="2"/>
        <v>ca_signdate</v>
      </c>
      <c r="Q18" t="s">
        <v>229</v>
      </c>
      <c r="R18">
        <v>357932</v>
      </c>
      <c r="S18">
        <v>103479</v>
      </c>
      <c r="T18" s="21">
        <v>28.91</v>
      </c>
      <c r="U18">
        <v>254453</v>
      </c>
      <c r="V18">
        <v>71.09</v>
      </c>
      <c r="W18" t="str">
        <f t="shared" si="3"/>
        <v>ca_est_completiondate</v>
      </c>
      <c r="AA18" t="s">
        <v>229</v>
      </c>
    </row>
    <row r="19" spans="1:27" x14ac:dyDescent="0.3">
      <c r="A19" t="s">
        <v>229</v>
      </c>
      <c r="B19">
        <v>373184</v>
      </c>
      <c r="C19">
        <v>106616</v>
      </c>
      <c r="D19" s="21">
        <v>28.57</v>
      </c>
      <c r="E19">
        <v>266568</v>
      </c>
      <c r="F19">
        <v>71.430000000000007</v>
      </c>
      <c r="H19" t="str">
        <f t="shared" si="4"/>
        <v>ca_est_completiondate</v>
      </c>
      <c r="I19">
        <f t="shared" si="4"/>
        <v>357932</v>
      </c>
      <c r="J19">
        <f t="shared" si="4"/>
        <v>103479</v>
      </c>
      <c r="K19" s="21">
        <f t="shared" si="4"/>
        <v>28.91</v>
      </c>
      <c r="L19">
        <f t="shared" si="4"/>
        <v>254453</v>
      </c>
      <c r="M19">
        <f t="shared" si="4"/>
        <v>71.09</v>
      </c>
      <c r="N19" s="48">
        <f t="shared" si="1"/>
        <v>4.7826698551132847E-3</v>
      </c>
      <c r="O19" t="str">
        <f t="shared" si="2"/>
        <v>ca_est_completiondate</v>
      </c>
      <c r="Q19" t="s">
        <v>48</v>
      </c>
      <c r="R19">
        <v>357932</v>
      </c>
      <c r="S19">
        <v>0</v>
      </c>
      <c r="T19" s="21">
        <v>0</v>
      </c>
      <c r="U19">
        <v>357932</v>
      </c>
      <c r="V19">
        <v>100</v>
      </c>
      <c r="W19" t="str">
        <f t="shared" si="3"/>
        <v>ca_snyear</v>
      </c>
      <c r="AA19" t="s">
        <v>48</v>
      </c>
    </row>
    <row r="20" spans="1:27" x14ac:dyDescent="0.3">
      <c r="A20" t="s">
        <v>48</v>
      </c>
      <c r="B20">
        <v>373184</v>
      </c>
      <c r="C20">
        <v>145</v>
      </c>
      <c r="D20" s="21">
        <v>3.8899999999999997E-2</v>
      </c>
      <c r="E20">
        <v>373039</v>
      </c>
      <c r="F20">
        <v>99.96</v>
      </c>
      <c r="H20" t="str">
        <f t="shared" si="4"/>
        <v>ca_snyear</v>
      </c>
      <c r="I20">
        <f t="shared" si="4"/>
        <v>357932</v>
      </c>
      <c r="J20">
        <f t="shared" si="4"/>
        <v>0</v>
      </c>
      <c r="K20" s="21">
        <f t="shared" si="4"/>
        <v>0</v>
      </c>
      <c r="L20">
        <f t="shared" si="4"/>
        <v>357932</v>
      </c>
      <c r="M20">
        <f t="shared" si="4"/>
        <v>100</v>
      </c>
      <c r="N20" s="48">
        <f t="shared" si="1"/>
        <v>-4.0000000000006252E-4</v>
      </c>
      <c r="O20" t="str">
        <f t="shared" si="2"/>
        <v>ca_snyear</v>
      </c>
      <c r="Q20" t="s">
        <v>51</v>
      </c>
      <c r="R20">
        <v>357932</v>
      </c>
      <c r="S20">
        <v>815</v>
      </c>
      <c r="T20" s="21">
        <v>0.22770000000000001</v>
      </c>
      <c r="U20">
        <v>357117</v>
      </c>
      <c r="V20">
        <v>99.77</v>
      </c>
      <c r="W20" t="str">
        <f t="shared" si="3"/>
        <v>country_lower</v>
      </c>
      <c r="AA20" t="s">
        <v>55</v>
      </c>
    </row>
    <row r="21" spans="1:27" x14ac:dyDescent="0.3">
      <c r="A21" t="s">
        <v>51</v>
      </c>
      <c r="B21">
        <v>373184</v>
      </c>
      <c r="C21">
        <v>828</v>
      </c>
      <c r="D21" s="21">
        <v>0.22189999999999999</v>
      </c>
      <c r="E21">
        <v>372356</v>
      </c>
      <c r="F21">
        <v>99.78</v>
      </c>
      <c r="H21" t="str">
        <f t="shared" si="4"/>
        <v>country_lower</v>
      </c>
      <c r="I21">
        <f t="shared" si="4"/>
        <v>357932</v>
      </c>
      <c r="J21">
        <f t="shared" si="4"/>
        <v>815</v>
      </c>
      <c r="K21" s="21">
        <f t="shared" si="4"/>
        <v>0.22770000000000001</v>
      </c>
      <c r="L21">
        <f t="shared" si="4"/>
        <v>357117</v>
      </c>
      <c r="M21">
        <f t="shared" si="4"/>
        <v>99.77</v>
      </c>
      <c r="N21" s="48">
        <f t="shared" si="1"/>
        <v>1.0023053021955615E-4</v>
      </c>
      <c r="O21" s="30" t="e">
        <f t="shared" si="2"/>
        <v>#N/A</v>
      </c>
      <c r="Q21" t="s">
        <v>55</v>
      </c>
      <c r="R21">
        <v>357932</v>
      </c>
      <c r="S21">
        <v>0</v>
      </c>
      <c r="T21" s="21">
        <v>0</v>
      </c>
      <c r="U21">
        <v>357932</v>
      </c>
      <c r="V21">
        <v>100</v>
      </c>
      <c r="W21" t="str">
        <f t="shared" si="3"/>
        <v>year</v>
      </c>
      <c r="AA21" t="s">
        <v>58</v>
      </c>
    </row>
    <row r="22" spans="1:27" x14ac:dyDescent="0.3">
      <c r="A22" t="s">
        <v>55</v>
      </c>
      <c r="B22">
        <v>373184</v>
      </c>
      <c r="C22">
        <v>145</v>
      </c>
      <c r="D22" s="21">
        <v>3.8899999999999997E-2</v>
      </c>
      <c r="E22">
        <v>373039</v>
      </c>
      <c r="F22">
        <v>99.96</v>
      </c>
      <c r="H22" t="str">
        <f t="shared" si="4"/>
        <v>year</v>
      </c>
      <c r="I22">
        <f t="shared" si="4"/>
        <v>357932</v>
      </c>
      <c r="J22">
        <f t="shared" si="4"/>
        <v>0</v>
      </c>
      <c r="K22" s="21">
        <f t="shared" si="4"/>
        <v>0</v>
      </c>
      <c r="L22">
        <f t="shared" si="4"/>
        <v>357932</v>
      </c>
      <c r="M22">
        <f t="shared" si="4"/>
        <v>100</v>
      </c>
      <c r="N22" s="48">
        <f t="shared" si="1"/>
        <v>-4.0000000000006252E-4</v>
      </c>
      <c r="O22" t="str">
        <f t="shared" si="2"/>
        <v>year</v>
      </c>
      <c r="Q22" t="s">
        <v>57</v>
      </c>
      <c r="R22">
        <v>357932</v>
      </c>
      <c r="S22">
        <v>59873</v>
      </c>
      <c r="T22" s="21">
        <v>16.73</v>
      </c>
      <c r="U22">
        <v>298059</v>
      </c>
      <c r="V22">
        <v>83.27</v>
      </c>
      <c r="W22" t="str">
        <f t="shared" si="3"/>
        <v>country_name</v>
      </c>
      <c r="AA22" t="s">
        <v>60</v>
      </c>
    </row>
    <row r="23" spans="1:27" x14ac:dyDescent="0.3">
      <c r="A23" t="s">
        <v>57</v>
      </c>
      <c r="B23">
        <v>373184</v>
      </c>
      <c r="C23">
        <v>60451</v>
      </c>
      <c r="D23" s="21">
        <v>16.2</v>
      </c>
      <c r="E23">
        <v>312733</v>
      </c>
      <c r="F23">
        <v>83.8</v>
      </c>
      <c r="H23" t="str">
        <f t="shared" si="4"/>
        <v>country_name</v>
      </c>
      <c r="I23">
        <f t="shared" si="4"/>
        <v>357932</v>
      </c>
      <c r="J23">
        <f t="shared" si="4"/>
        <v>59873</v>
      </c>
      <c r="K23" s="21">
        <f t="shared" si="4"/>
        <v>16.73</v>
      </c>
      <c r="L23">
        <f t="shared" si="4"/>
        <v>298059</v>
      </c>
      <c r="M23">
        <f t="shared" si="4"/>
        <v>83.27</v>
      </c>
      <c r="N23" s="48">
        <f t="shared" si="1"/>
        <v>6.3648372763300248E-3</v>
      </c>
      <c r="O23" s="30" t="e">
        <f t="shared" si="2"/>
        <v>#N/A</v>
      </c>
      <c r="Q23" t="s">
        <v>58</v>
      </c>
      <c r="R23">
        <v>357932</v>
      </c>
      <c r="S23">
        <v>59873</v>
      </c>
      <c r="T23" s="21">
        <v>16.73</v>
      </c>
      <c r="U23">
        <v>298059</v>
      </c>
      <c r="V23">
        <v>83.27</v>
      </c>
      <c r="W23" t="str">
        <f t="shared" si="3"/>
        <v>WBCode</v>
      </c>
      <c r="AA23" t="s">
        <v>230</v>
      </c>
    </row>
    <row r="24" spans="1:27" x14ac:dyDescent="0.3">
      <c r="A24" t="s">
        <v>58</v>
      </c>
      <c r="B24">
        <v>373184</v>
      </c>
      <c r="C24">
        <v>60451</v>
      </c>
      <c r="D24" s="21">
        <v>16.2</v>
      </c>
      <c r="E24">
        <v>312733</v>
      </c>
      <c r="F24">
        <v>83.8</v>
      </c>
      <c r="H24" t="str">
        <f t="shared" ref="H24:M33" si="5">VLOOKUP($A24,$Q$4:$V$105,H$3,FALSE)</f>
        <v>WBCode</v>
      </c>
      <c r="I24">
        <f t="shared" si="5"/>
        <v>357932</v>
      </c>
      <c r="J24">
        <f t="shared" si="5"/>
        <v>59873</v>
      </c>
      <c r="K24" s="21">
        <f t="shared" si="5"/>
        <v>16.73</v>
      </c>
      <c r="L24">
        <f t="shared" si="5"/>
        <v>298059</v>
      </c>
      <c r="M24">
        <f t="shared" si="5"/>
        <v>83.27</v>
      </c>
      <c r="N24" s="48">
        <f t="shared" si="1"/>
        <v>6.3648372763300248E-3</v>
      </c>
      <c r="O24" t="str">
        <f t="shared" si="2"/>
        <v>WBCode</v>
      </c>
      <c r="Q24" t="s">
        <v>60</v>
      </c>
      <c r="R24">
        <v>357932</v>
      </c>
      <c r="S24">
        <v>56006</v>
      </c>
      <c r="T24" s="21">
        <v>15.65</v>
      </c>
      <c r="U24">
        <v>301926</v>
      </c>
      <c r="V24">
        <v>84.35</v>
      </c>
      <c r="W24" t="str">
        <f t="shared" si="3"/>
        <v>ppp</v>
      </c>
      <c r="AA24" t="s">
        <v>231</v>
      </c>
    </row>
    <row r="25" spans="1:27" x14ac:dyDescent="0.3">
      <c r="A25" t="s">
        <v>60</v>
      </c>
      <c r="B25">
        <v>373184</v>
      </c>
      <c r="C25">
        <v>60680</v>
      </c>
      <c r="D25" s="21">
        <v>16.260000000000002</v>
      </c>
      <c r="E25">
        <v>312504</v>
      </c>
      <c r="F25">
        <v>83.74</v>
      </c>
      <c r="H25" t="str">
        <f t="shared" si="5"/>
        <v>ppp</v>
      </c>
      <c r="I25">
        <f t="shared" si="5"/>
        <v>357932</v>
      </c>
      <c r="J25">
        <f t="shared" si="5"/>
        <v>56006</v>
      </c>
      <c r="K25" s="21">
        <f t="shared" si="5"/>
        <v>15.65</v>
      </c>
      <c r="L25">
        <f t="shared" si="5"/>
        <v>301926</v>
      </c>
      <c r="M25">
        <f t="shared" si="5"/>
        <v>84.35</v>
      </c>
      <c r="N25" s="48">
        <f t="shared" si="1"/>
        <v>-7.2317723770005862E-3</v>
      </c>
      <c r="O25" t="str">
        <f t="shared" si="2"/>
        <v>ppp</v>
      </c>
      <c r="Q25" t="s">
        <v>230</v>
      </c>
      <c r="R25">
        <v>357932</v>
      </c>
      <c r="S25">
        <v>56006</v>
      </c>
      <c r="T25" s="21">
        <v>15.65</v>
      </c>
      <c r="U25">
        <v>301926</v>
      </c>
      <c r="V25">
        <v>84.35</v>
      </c>
      <c r="W25" t="str">
        <f t="shared" si="3"/>
        <v>ca_contract_value</v>
      </c>
      <c r="AA25" t="s">
        <v>232</v>
      </c>
    </row>
    <row r="26" spans="1:27" x14ac:dyDescent="0.3">
      <c r="A26" t="s">
        <v>230</v>
      </c>
      <c r="B26">
        <v>373184</v>
      </c>
      <c r="C26">
        <v>60737</v>
      </c>
      <c r="D26" s="21">
        <v>16.28</v>
      </c>
      <c r="E26">
        <v>312447</v>
      </c>
      <c r="F26">
        <v>83.72</v>
      </c>
      <c r="H26" t="str">
        <f t="shared" si="5"/>
        <v>ca_contract_value</v>
      </c>
      <c r="I26">
        <f t="shared" si="5"/>
        <v>357932</v>
      </c>
      <c r="J26">
        <f t="shared" si="5"/>
        <v>56006</v>
      </c>
      <c r="K26" s="21">
        <f t="shared" si="5"/>
        <v>15.65</v>
      </c>
      <c r="L26">
        <f t="shared" si="5"/>
        <v>301926</v>
      </c>
      <c r="M26">
        <f t="shared" si="5"/>
        <v>84.35</v>
      </c>
      <c r="N26" s="48">
        <f t="shared" si="1"/>
        <v>-7.4688796680497391E-3</v>
      </c>
      <c r="O26" t="str">
        <f t="shared" si="2"/>
        <v>ca_contract_value</v>
      </c>
      <c r="Q26" t="s">
        <v>231</v>
      </c>
      <c r="R26">
        <v>357932</v>
      </c>
      <c r="S26">
        <v>56006</v>
      </c>
      <c r="T26" s="21">
        <v>15.65</v>
      </c>
      <c r="U26">
        <v>301926</v>
      </c>
      <c r="V26">
        <v>84.35</v>
      </c>
      <c r="W26" t="str">
        <f t="shared" si="3"/>
        <v>lca_contract_value</v>
      </c>
      <c r="AA26" t="s">
        <v>69</v>
      </c>
    </row>
    <row r="27" spans="1:27" x14ac:dyDescent="0.3">
      <c r="A27" t="s">
        <v>231</v>
      </c>
      <c r="B27">
        <v>373184</v>
      </c>
      <c r="C27">
        <v>60737</v>
      </c>
      <c r="D27" s="21">
        <v>16.28</v>
      </c>
      <c r="E27">
        <v>312447</v>
      </c>
      <c r="F27">
        <v>83.72</v>
      </c>
      <c r="H27" t="str">
        <f t="shared" si="5"/>
        <v>lca_contract_value</v>
      </c>
      <c r="I27">
        <f t="shared" si="5"/>
        <v>357932</v>
      </c>
      <c r="J27">
        <f t="shared" si="5"/>
        <v>56006</v>
      </c>
      <c r="K27" s="21">
        <f t="shared" si="5"/>
        <v>15.65</v>
      </c>
      <c r="L27">
        <f t="shared" si="5"/>
        <v>301926</v>
      </c>
      <c r="M27">
        <f t="shared" si="5"/>
        <v>84.35</v>
      </c>
      <c r="N27" s="48">
        <f t="shared" si="1"/>
        <v>-7.4688796680497391E-3</v>
      </c>
      <c r="O27" t="str">
        <f t="shared" si="2"/>
        <v>lca_contract_value</v>
      </c>
      <c r="Q27" t="s">
        <v>232</v>
      </c>
      <c r="R27">
        <v>357932</v>
      </c>
      <c r="S27">
        <v>56006</v>
      </c>
      <c r="T27" s="21">
        <v>15.65</v>
      </c>
      <c r="U27">
        <v>301926</v>
      </c>
      <c r="V27">
        <v>84.35</v>
      </c>
      <c r="W27" t="str">
        <f t="shared" si="3"/>
        <v>ca_contract_valuec</v>
      </c>
      <c r="AA27" t="s">
        <v>233</v>
      </c>
    </row>
    <row r="28" spans="1:27" x14ac:dyDescent="0.3">
      <c r="A28" t="s">
        <v>232</v>
      </c>
      <c r="B28">
        <v>373184</v>
      </c>
      <c r="C28">
        <v>60737</v>
      </c>
      <c r="D28" s="21">
        <v>16.28</v>
      </c>
      <c r="E28">
        <v>312447</v>
      </c>
      <c r="F28">
        <v>83.72</v>
      </c>
      <c r="H28" t="str">
        <f t="shared" si="5"/>
        <v>ca_contract_valuec</v>
      </c>
      <c r="I28">
        <f t="shared" si="5"/>
        <v>357932</v>
      </c>
      <c r="J28">
        <f t="shared" si="5"/>
        <v>56006</v>
      </c>
      <c r="K28" s="21">
        <f t="shared" si="5"/>
        <v>15.65</v>
      </c>
      <c r="L28">
        <f t="shared" si="5"/>
        <v>301926</v>
      </c>
      <c r="M28">
        <f t="shared" si="5"/>
        <v>84.35</v>
      </c>
      <c r="N28" s="48">
        <f t="shared" si="1"/>
        <v>-7.4688796680497391E-3</v>
      </c>
      <c r="O28" t="str">
        <f t="shared" si="2"/>
        <v>ca_contract_valuec</v>
      </c>
      <c r="Q28" t="s">
        <v>69</v>
      </c>
      <c r="R28">
        <v>357932</v>
      </c>
      <c r="S28">
        <v>0</v>
      </c>
      <c r="T28" s="21">
        <v>0</v>
      </c>
      <c r="U28">
        <v>357932</v>
      </c>
      <c r="V28">
        <v>100</v>
      </c>
      <c r="W28" t="str">
        <f t="shared" si="3"/>
        <v>filter_ok50</v>
      </c>
      <c r="AA28" t="s">
        <v>72</v>
      </c>
    </row>
    <row r="29" spans="1:27" x14ac:dyDescent="0.3">
      <c r="A29" t="s">
        <v>69</v>
      </c>
      <c r="B29">
        <v>373184</v>
      </c>
      <c r="C29">
        <v>0</v>
      </c>
      <c r="D29" s="21">
        <v>0</v>
      </c>
      <c r="E29">
        <v>373184</v>
      </c>
      <c r="F29">
        <v>100</v>
      </c>
      <c r="H29" t="str">
        <f t="shared" si="5"/>
        <v>filter_ok50</v>
      </c>
      <c r="I29">
        <f t="shared" si="5"/>
        <v>357932</v>
      </c>
      <c r="J29">
        <f t="shared" si="5"/>
        <v>0</v>
      </c>
      <c r="K29" s="21">
        <f t="shared" si="5"/>
        <v>0</v>
      </c>
      <c r="L29">
        <f t="shared" si="5"/>
        <v>357932</v>
      </c>
      <c r="M29">
        <f t="shared" si="5"/>
        <v>100</v>
      </c>
      <c r="N29" s="48">
        <f t="shared" si="1"/>
        <v>0</v>
      </c>
      <c r="O29" t="str">
        <f t="shared" si="2"/>
        <v>filter_ok50</v>
      </c>
      <c r="Q29" t="s">
        <v>233</v>
      </c>
      <c r="R29">
        <v>357932</v>
      </c>
      <c r="S29">
        <v>0</v>
      </c>
      <c r="T29" s="21">
        <v>0</v>
      </c>
      <c r="U29">
        <v>357932</v>
      </c>
      <c r="V29">
        <v>100</v>
      </c>
      <c r="W29" t="str">
        <f t="shared" si="3"/>
        <v>filter_ok50_orig</v>
      </c>
      <c r="AA29" t="s">
        <v>74</v>
      </c>
    </row>
    <row r="30" spans="1:27" x14ac:dyDescent="0.3">
      <c r="A30" t="s">
        <v>233</v>
      </c>
      <c r="B30">
        <v>373184</v>
      </c>
      <c r="C30">
        <v>0</v>
      </c>
      <c r="D30" s="21">
        <v>0</v>
      </c>
      <c r="E30">
        <v>373184</v>
      </c>
      <c r="F30">
        <v>100</v>
      </c>
      <c r="H30" t="str">
        <f t="shared" si="5"/>
        <v>filter_ok50_orig</v>
      </c>
      <c r="I30">
        <f t="shared" si="5"/>
        <v>357932</v>
      </c>
      <c r="J30">
        <f t="shared" si="5"/>
        <v>0</v>
      </c>
      <c r="K30" s="21">
        <f t="shared" si="5"/>
        <v>0</v>
      </c>
      <c r="L30">
        <f t="shared" si="5"/>
        <v>357932</v>
      </c>
      <c r="M30">
        <f t="shared" si="5"/>
        <v>100</v>
      </c>
      <c r="N30" s="48">
        <f t="shared" si="1"/>
        <v>0</v>
      </c>
      <c r="O30" t="str">
        <f t="shared" si="2"/>
        <v>filter_ok50_orig</v>
      </c>
      <c r="Q30" t="s">
        <v>72</v>
      </c>
      <c r="R30">
        <v>357932</v>
      </c>
      <c r="S30">
        <v>11366</v>
      </c>
      <c r="T30" s="21">
        <v>3.1749999999999998</v>
      </c>
      <c r="U30">
        <v>346566</v>
      </c>
      <c r="V30">
        <v>96.82</v>
      </c>
      <c r="W30" t="str">
        <f t="shared" si="3"/>
        <v>anb_iso3</v>
      </c>
      <c r="AA30" t="s">
        <v>76</v>
      </c>
    </row>
    <row r="31" spans="1:27" x14ac:dyDescent="0.3">
      <c r="A31" t="s">
        <v>72</v>
      </c>
      <c r="B31">
        <v>373184</v>
      </c>
      <c r="C31">
        <v>11752</v>
      </c>
      <c r="D31" s="21">
        <v>3.149</v>
      </c>
      <c r="E31">
        <v>361432</v>
      </c>
      <c r="F31">
        <v>96.85</v>
      </c>
      <c r="H31" t="str">
        <f t="shared" si="5"/>
        <v>anb_iso3</v>
      </c>
      <c r="I31">
        <f t="shared" si="5"/>
        <v>357932</v>
      </c>
      <c r="J31">
        <f t="shared" si="5"/>
        <v>11366</v>
      </c>
      <c r="K31" s="21">
        <f t="shared" si="5"/>
        <v>3.1749999999999998</v>
      </c>
      <c r="L31">
        <f t="shared" si="5"/>
        <v>346566</v>
      </c>
      <c r="M31">
        <f t="shared" si="5"/>
        <v>96.82</v>
      </c>
      <c r="N31" s="48">
        <f t="shared" si="1"/>
        <v>3.0985333608759695E-4</v>
      </c>
      <c r="O31" t="str">
        <f t="shared" si="2"/>
        <v>anb_iso3</v>
      </c>
      <c r="Q31" t="s">
        <v>74</v>
      </c>
      <c r="R31">
        <v>357932</v>
      </c>
      <c r="S31">
        <v>254453</v>
      </c>
      <c r="T31" s="21">
        <v>71.09</v>
      </c>
      <c r="U31">
        <v>103479</v>
      </c>
      <c r="V31">
        <v>28.91</v>
      </c>
      <c r="W31" t="str">
        <f t="shared" si="3"/>
        <v>corr_proc</v>
      </c>
      <c r="AA31" t="s">
        <v>78</v>
      </c>
    </row>
    <row r="32" spans="1:27" x14ac:dyDescent="0.3">
      <c r="A32" t="s">
        <v>1461</v>
      </c>
      <c r="B32">
        <v>373184</v>
      </c>
      <c r="C32">
        <v>11752</v>
      </c>
      <c r="D32" s="21">
        <v>3.149</v>
      </c>
      <c r="E32">
        <v>361432</v>
      </c>
      <c r="F32">
        <v>96.85</v>
      </c>
      <c r="H32" t="e">
        <f t="shared" si="5"/>
        <v>#N/A</v>
      </c>
      <c r="I32" t="e">
        <f t="shared" si="5"/>
        <v>#N/A</v>
      </c>
      <c r="J32" t="e">
        <f t="shared" si="5"/>
        <v>#N/A</v>
      </c>
      <c r="K32" s="21" t="e">
        <f t="shared" si="5"/>
        <v>#N/A</v>
      </c>
      <c r="L32" t="e">
        <f t="shared" si="5"/>
        <v>#N/A</v>
      </c>
      <c r="M32" t="e">
        <f t="shared" si="5"/>
        <v>#N/A</v>
      </c>
      <c r="N32" s="48" t="e">
        <f t="shared" si="1"/>
        <v>#N/A</v>
      </c>
      <c r="O32" t="e">
        <f t="shared" si="2"/>
        <v>#N/A</v>
      </c>
      <c r="Q32" t="s">
        <v>76</v>
      </c>
      <c r="R32">
        <v>357932</v>
      </c>
      <c r="S32">
        <v>0</v>
      </c>
      <c r="T32" s="21">
        <v>0</v>
      </c>
      <c r="U32">
        <v>357932</v>
      </c>
      <c r="V32">
        <v>100</v>
      </c>
      <c r="W32" t="str">
        <f t="shared" si="3"/>
        <v>corr_cons</v>
      </c>
      <c r="AA32" t="s">
        <v>80</v>
      </c>
    </row>
    <row r="33" spans="1:27" x14ac:dyDescent="0.3">
      <c r="A33" t="s">
        <v>80</v>
      </c>
      <c r="B33">
        <v>373184</v>
      </c>
      <c r="C33">
        <v>269</v>
      </c>
      <c r="D33" s="21">
        <v>7.2099999999999997E-2</v>
      </c>
      <c r="E33">
        <v>372915</v>
      </c>
      <c r="F33">
        <v>99.93</v>
      </c>
      <c r="H33" t="str">
        <f t="shared" si="5"/>
        <v>w_iso2</v>
      </c>
      <c r="I33">
        <f t="shared" si="5"/>
        <v>357932</v>
      </c>
      <c r="J33">
        <f t="shared" si="5"/>
        <v>248819</v>
      </c>
      <c r="K33" s="21">
        <f t="shared" si="5"/>
        <v>69.52</v>
      </c>
      <c r="L33">
        <f t="shared" si="5"/>
        <v>109113</v>
      </c>
      <c r="M33">
        <f t="shared" si="5"/>
        <v>30.48</v>
      </c>
      <c r="N33" s="48">
        <f t="shared" si="1"/>
        <v>2.2785433070866143</v>
      </c>
      <c r="O33" t="str">
        <f t="shared" si="2"/>
        <v>w_iso2</v>
      </c>
      <c r="Q33" t="s">
        <v>78</v>
      </c>
      <c r="R33">
        <v>357932</v>
      </c>
      <c r="S33">
        <v>816</v>
      </c>
      <c r="T33" s="21">
        <v>0.22800000000000001</v>
      </c>
      <c r="U33">
        <v>357116</v>
      </c>
      <c r="V33">
        <v>99.77</v>
      </c>
      <c r="W33" t="str">
        <f t="shared" si="3"/>
        <v>fsuppl</v>
      </c>
      <c r="AA33" t="s">
        <v>97</v>
      </c>
    </row>
    <row r="34" spans="1:27" x14ac:dyDescent="0.3">
      <c r="A34" t="s">
        <v>74</v>
      </c>
      <c r="B34">
        <v>373184</v>
      </c>
      <c r="C34">
        <v>266638</v>
      </c>
      <c r="D34" s="21">
        <v>71.45</v>
      </c>
      <c r="E34">
        <v>106546</v>
      </c>
      <c r="F34">
        <v>28.55</v>
      </c>
      <c r="H34" t="str">
        <f t="shared" ref="H34:M43" si="6">VLOOKUP($A34,$Q$4:$V$105,H$3,FALSE)</f>
        <v>corr_proc</v>
      </c>
      <c r="I34">
        <f t="shared" si="6"/>
        <v>357932</v>
      </c>
      <c r="J34">
        <f t="shared" si="6"/>
        <v>254453</v>
      </c>
      <c r="K34" s="21">
        <f t="shared" si="6"/>
        <v>71.09</v>
      </c>
      <c r="L34">
        <f t="shared" si="6"/>
        <v>103479</v>
      </c>
      <c r="M34">
        <f t="shared" si="6"/>
        <v>28.91</v>
      </c>
      <c r="N34" s="48">
        <f t="shared" si="1"/>
        <v>-1.2452438602559648E-2</v>
      </c>
      <c r="O34" t="str">
        <f t="shared" si="2"/>
        <v>corr_proc</v>
      </c>
      <c r="Q34" t="s">
        <v>80</v>
      </c>
      <c r="R34">
        <v>357932</v>
      </c>
      <c r="S34">
        <v>248819</v>
      </c>
      <c r="T34" s="21">
        <v>69.52</v>
      </c>
      <c r="U34">
        <v>109113</v>
      </c>
      <c r="V34">
        <v>30.48</v>
      </c>
      <c r="W34" t="str">
        <f t="shared" si="3"/>
        <v>w_iso2</v>
      </c>
      <c r="AA34" t="s">
        <v>99</v>
      </c>
    </row>
    <row r="35" spans="1:27" x14ac:dyDescent="0.3">
      <c r="A35" t="s">
        <v>76</v>
      </c>
      <c r="B35">
        <v>373184</v>
      </c>
      <c r="C35">
        <v>0</v>
      </c>
      <c r="D35" s="21">
        <v>0</v>
      </c>
      <c r="E35">
        <v>373184</v>
      </c>
      <c r="F35">
        <v>100</v>
      </c>
      <c r="H35" t="str">
        <f t="shared" si="6"/>
        <v>corr_cons</v>
      </c>
      <c r="I35">
        <f t="shared" si="6"/>
        <v>357932</v>
      </c>
      <c r="J35">
        <f t="shared" si="6"/>
        <v>0</v>
      </c>
      <c r="K35" s="21">
        <f t="shared" si="6"/>
        <v>0</v>
      </c>
      <c r="L35">
        <f t="shared" si="6"/>
        <v>357932</v>
      </c>
      <c r="M35">
        <f t="shared" si="6"/>
        <v>100</v>
      </c>
      <c r="N35" s="48">
        <f t="shared" si="1"/>
        <v>0</v>
      </c>
      <c r="O35" t="str">
        <f t="shared" si="2"/>
        <v>corr_cons</v>
      </c>
      <c r="Q35" t="s">
        <v>83</v>
      </c>
      <c r="R35">
        <v>357932</v>
      </c>
      <c r="S35">
        <v>300905</v>
      </c>
      <c r="T35" s="21">
        <v>84.07</v>
      </c>
      <c r="U35">
        <v>57027</v>
      </c>
      <c r="V35">
        <v>15.93</v>
      </c>
      <c r="W35" t="str">
        <f t="shared" si="3"/>
        <v>mod_anb_name</v>
      </c>
      <c r="AA35" t="s">
        <v>101</v>
      </c>
    </row>
    <row r="36" spans="1:27" x14ac:dyDescent="0.3">
      <c r="A36" t="s">
        <v>78</v>
      </c>
      <c r="B36">
        <v>373184</v>
      </c>
      <c r="C36">
        <v>829</v>
      </c>
      <c r="D36" s="21">
        <v>0.22209999999999999</v>
      </c>
      <c r="E36">
        <v>372355</v>
      </c>
      <c r="F36">
        <v>99.78</v>
      </c>
      <c r="H36" t="str">
        <f t="shared" si="6"/>
        <v>fsuppl</v>
      </c>
      <c r="I36">
        <f t="shared" si="6"/>
        <v>357932</v>
      </c>
      <c r="J36">
        <f t="shared" si="6"/>
        <v>816</v>
      </c>
      <c r="K36" s="21">
        <f t="shared" si="6"/>
        <v>0.22800000000000001</v>
      </c>
      <c r="L36">
        <f t="shared" si="6"/>
        <v>357116</v>
      </c>
      <c r="M36">
        <f t="shared" si="6"/>
        <v>99.77</v>
      </c>
      <c r="N36" s="48">
        <f t="shared" si="1"/>
        <v>1.0023053021955615E-4</v>
      </c>
      <c r="O36" t="str">
        <f t="shared" si="2"/>
        <v>fsuppl</v>
      </c>
      <c r="Q36" t="s">
        <v>87</v>
      </c>
      <c r="R36">
        <v>357932</v>
      </c>
      <c r="S36">
        <v>96</v>
      </c>
      <c r="T36" s="21">
        <v>2.6800000000000001E-2</v>
      </c>
      <c r="U36">
        <v>357836</v>
      </c>
      <c r="V36">
        <v>99.97</v>
      </c>
      <c r="W36" t="str">
        <f t="shared" si="3"/>
        <v>mod_w_name</v>
      </c>
      <c r="AA36" t="s">
        <v>103</v>
      </c>
    </row>
    <row r="37" spans="1:27" x14ac:dyDescent="0.3">
      <c r="A37" t="s">
        <v>124</v>
      </c>
      <c r="B37">
        <v>373184</v>
      </c>
      <c r="C37">
        <v>193818</v>
      </c>
      <c r="D37" s="21">
        <v>51.94</v>
      </c>
      <c r="E37">
        <v>179366</v>
      </c>
      <c r="F37">
        <v>48.06</v>
      </c>
      <c r="H37" t="str">
        <f t="shared" si="6"/>
        <v>sec_score</v>
      </c>
      <c r="I37">
        <f t="shared" si="6"/>
        <v>357932</v>
      </c>
      <c r="J37">
        <f t="shared" si="6"/>
        <v>225360</v>
      </c>
      <c r="K37" s="21">
        <f t="shared" si="6"/>
        <v>62.96</v>
      </c>
      <c r="L37">
        <f t="shared" si="6"/>
        <v>132572</v>
      </c>
      <c r="M37">
        <f t="shared" si="6"/>
        <v>37.04</v>
      </c>
      <c r="N37" s="48">
        <f t="shared" si="1"/>
        <v>0.29751619870410378</v>
      </c>
      <c r="O37" t="str">
        <f t="shared" si="2"/>
        <v>sec_score</v>
      </c>
      <c r="Q37" t="s">
        <v>91</v>
      </c>
      <c r="R37">
        <v>357932</v>
      </c>
      <c r="S37">
        <v>0</v>
      </c>
      <c r="T37" s="21">
        <v>0</v>
      </c>
      <c r="U37">
        <v>357932</v>
      </c>
      <c r="V37">
        <v>100</v>
      </c>
      <c r="W37" t="str">
        <f t="shared" si="3"/>
        <v>filter_anb</v>
      </c>
      <c r="AA37" t="s">
        <v>105</v>
      </c>
    </row>
    <row r="38" spans="1:27" x14ac:dyDescent="0.3">
      <c r="A38" t="s">
        <v>126</v>
      </c>
      <c r="B38">
        <v>373184</v>
      </c>
      <c r="C38">
        <v>250376</v>
      </c>
      <c r="D38" s="21">
        <v>67.09</v>
      </c>
      <c r="E38">
        <v>122808</v>
      </c>
      <c r="F38">
        <v>32.909999999999997</v>
      </c>
      <c r="H38" t="str">
        <f t="shared" si="6"/>
        <v>sec_score_max</v>
      </c>
      <c r="I38">
        <f t="shared" si="6"/>
        <v>357932</v>
      </c>
      <c r="J38">
        <f t="shared" si="6"/>
        <v>275526</v>
      </c>
      <c r="K38" s="21">
        <f t="shared" si="6"/>
        <v>76.98</v>
      </c>
      <c r="L38">
        <f t="shared" si="6"/>
        <v>82406</v>
      </c>
      <c r="M38">
        <f t="shared" si="6"/>
        <v>23.02</v>
      </c>
      <c r="N38" s="48">
        <f t="shared" si="1"/>
        <v>0.42962641181581224</v>
      </c>
      <c r="O38" t="str">
        <f t="shared" si="2"/>
        <v>sec_score_max</v>
      </c>
      <c r="Q38" t="s">
        <v>95</v>
      </c>
      <c r="R38">
        <v>357932</v>
      </c>
      <c r="S38">
        <v>0</v>
      </c>
      <c r="T38" s="21">
        <v>0</v>
      </c>
      <c r="U38">
        <v>357932</v>
      </c>
      <c r="V38">
        <v>100</v>
      </c>
      <c r="W38" t="str">
        <f t="shared" si="3"/>
        <v>filter_anby</v>
      </c>
      <c r="AA38" t="s">
        <v>107</v>
      </c>
    </row>
    <row r="39" spans="1:27" x14ac:dyDescent="0.3">
      <c r="A39" t="s">
        <v>128</v>
      </c>
      <c r="B39">
        <v>373184</v>
      </c>
      <c r="C39">
        <v>829</v>
      </c>
      <c r="D39" s="21">
        <v>0.22209999999999999</v>
      </c>
      <c r="E39">
        <v>372355</v>
      </c>
      <c r="F39">
        <v>99.78</v>
      </c>
      <c r="H39" t="str">
        <f t="shared" si="6"/>
        <v>taxhav</v>
      </c>
      <c r="I39">
        <f t="shared" si="6"/>
        <v>357932</v>
      </c>
      <c r="J39">
        <f t="shared" si="6"/>
        <v>816</v>
      </c>
      <c r="K39" s="21">
        <f t="shared" si="6"/>
        <v>0.22800000000000001</v>
      </c>
      <c r="L39">
        <f t="shared" si="6"/>
        <v>357116</v>
      </c>
      <c r="M39">
        <f t="shared" si="6"/>
        <v>99.77</v>
      </c>
      <c r="N39" s="48">
        <f t="shared" si="1"/>
        <v>1.0023053021955615E-4</v>
      </c>
      <c r="O39" t="str">
        <f t="shared" si="2"/>
        <v>taxhav</v>
      </c>
      <c r="Q39" t="s">
        <v>97</v>
      </c>
      <c r="R39">
        <v>357932</v>
      </c>
      <c r="S39">
        <v>300905</v>
      </c>
      <c r="T39" s="21">
        <v>84.07</v>
      </c>
      <c r="U39">
        <v>57027</v>
      </c>
      <c r="V39">
        <v>15.93</v>
      </c>
      <c r="W39" t="str">
        <f t="shared" si="3"/>
        <v>anb_id</v>
      </c>
      <c r="AA39" t="s">
        <v>109</v>
      </c>
    </row>
    <row r="40" spans="1:27" x14ac:dyDescent="0.3">
      <c r="A40" t="s">
        <v>131</v>
      </c>
      <c r="B40">
        <v>373184</v>
      </c>
      <c r="C40">
        <v>829</v>
      </c>
      <c r="D40" s="21">
        <v>0.22209999999999999</v>
      </c>
      <c r="E40">
        <v>372355</v>
      </c>
      <c r="F40">
        <v>99.78</v>
      </c>
      <c r="H40" t="str">
        <f t="shared" si="6"/>
        <v>taxhav_fixed</v>
      </c>
      <c r="I40">
        <f t="shared" si="6"/>
        <v>357932</v>
      </c>
      <c r="J40">
        <f t="shared" si="6"/>
        <v>816</v>
      </c>
      <c r="K40" s="21">
        <f t="shared" si="6"/>
        <v>0.22800000000000001</v>
      </c>
      <c r="L40">
        <f t="shared" si="6"/>
        <v>357116</v>
      </c>
      <c r="M40">
        <f t="shared" si="6"/>
        <v>99.77</v>
      </c>
      <c r="N40" s="48">
        <f t="shared" si="1"/>
        <v>1.0023053021955615E-4</v>
      </c>
      <c r="O40" t="str">
        <f t="shared" si="2"/>
        <v>taxhav_fixed</v>
      </c>
      <c r="Q40" t="s">
        <v>99</v>
      </c>
      <c r="R40">
        <v>357932</v>
      </c>
      <c r="S40">
        <v>96</v>
      </c>
      <c r="T40" s="21">
        <v>2.6800000000000001E-2</v>
      </c>
      <c r="U40">
        <v>357836</v>
      </c>
      <c r="V40">
        <v>99.97</v>
      </c>
      <c r="W40" t="str">
        <f t="shared" si="3"/>
        <v>w_id</v>
      </c>
      <c r="AA40" t="s">
        <v>111</v>
      </c>
    </row>
    <row r="41" spans="1:27" x14ac:dyDescent="0.3">
      <c r="A41" t="s">
        <v>133</v>
      </c>
      <c r="B41">
        <v>373184</v>
      </c>
      <c r="C41">
        <v>829</v>
      </c>
      <c r="D41" s="21">
        <v>0.22209999999999999</v>
      </c>
      <c r="E41">
        <v>372355</v>
      </c>
      <c r="F41">
        <v>99.78</v>
      </c>
      <c r="H41" t="str">
        <f t="shared" si="6"/>
        <v>taxhav3</v>
      </c>
      <c r="I41">
        <f t="shared" si="6"/>
        <v>357932</v>
      </c>
      <c r="J41">
        <f t="shared" si="6"/>
        <v>816</v>
      </c>
      <c r="K41" s="21">
        <f t="shared" si="6"/>
        <v>0.22800000000000001</v>
      </c>
      <c r="L41">
        <f t="shared" si="6"/>
        <v>357116</v>
      </c>
      <c r="M41">
        <f t="shared" si="6"/>
        <v>99.77</v>
      </c>
      <c r="N41" s="48">
        <f t="shared" si="1"/>
        <v>1.0023053021955615E-4</v>
      </c>
      <c r="O41" t="str">
        <f t="shared" si="2"/>
        <v>taxhav3</v>
      </c>
      <c r="Q41" t="s">
        <v>101</v>
      </c>
      <c r="R41">
        <v>357932</v>
      </c>
      <c r="S41">
        <v>300905</v>
      </c>
      <c r="T41" s="21">
        <v>84.07</v>
      </c>
      <c r="U41">
        <v>57027</v>
      </c>
      <c r="V41">
        <v>15.93</v>
      </c>
      <c r="W41" t="str">
        <f t="shared" si="3"/>
        <v>anb_yam</v>
      </c>
      <c r="AA41" t="s">
        <v>113</v>
      </c>
    </row>
    <row r="42" spans="1:27" x14ac:dyDescent="0.3">
      <c r="A42" t="s">
        <v>136</v>
      </c>
      <c r="B42">
        <v>373184</v>
      </c>
      <c r="C42">
        <v>829</v>
      </c>
      <c r="D42" s="21">
        <v>0.22209999999999999</v>
      </c>
      <c r="E42">
        <v>372355</v>
      </c>
      <c r="F42">
        <v>99.78</v>
      </c>
      <c r="H42" t="str">
        <f t="shared" si="6"/>
        <v>taxhav3bi</v>
      </c>
      <c r="I42">
        <f t="shared" si="6"/>
        <v>357932</v>
      </c>
      <c r="J42">
        <f t="shared" si="6"/>
        <v>816</v>
      </c>
      <c r="K42" s="21">
        <f t="shared" si="6"/>
        <v>0.22800000000000001</v>
      </c>
      <c r="L42">
        <f t="shared" si="6"/>
        <v>357116</v>
      </c>
      <c r="M42">
        <f t="shared" si="6"/>
        <v>99.77</v>
      </c>
      <c r="N42" s="48">
        <f t="shared" si="1"/>
        <v>1.0023053021955615E-4</v>
      </c>
      <c r="O42" t="str">
        <f t="shared" si="2"/>
        <v>taxhav3bi</v>
      </c>
      <c r="Q42" t="s">
        <v>103</v>
      </c>
      <c r="R42">
        <v>357932</v>
      </c>
      <c r="S42">
        <v>300905</v>
      </c>
      <c r="T42" s="21">
        <v>84.07</v>
      </c>
      <c r="U42">
        <v>57027</v>
      </c>
      <c r="V42">
        <v>15.93</v>
      </c>
      <c r="W42" t="str">
        <f t="shared" si="3"/>
        <v>anb_w_yam</v>
      </c>
      <c r="AA42" t="s">
        <v>1327</v>
      </c>
    </row>
    <row r="43" spans="1:27" x14ac:dyDescent="0.3">
      <c r="A43" t="s">
        <v>83</v>
      </c>
      <c r="B43">
        <v>373184</v>
      </c>
      <c r="C43">
        <v>315653</v>
      </c>
      <c r="D43" s="21">
        <v>84.58</v>
      </c>
      <c r="E43">
        <v>57531</v>
      </c>
      <c r="F43">
        <v>15.42</v>
      </c>
      <c r="H43" t="str">
        <f t="shared" si="6"/>
        <v>mod_anb_name</v>
      </c>
      <c r="I43">
        <f t="shared" si="6"/>
        <v>357932</v>
      </c>
      <c r="J43">
        <f t="shared" si="6"/>
        <v>300905</v>
      </c>
      <c r="K43" s="21">
        <f t="shared" si="6"/>
        <v>84.07</v>
      </c>
      <c r="L43">
        <f t="shared" si="6"/>
        <v>57027</v>
      </c>
      <c r="M43">
        <f t="shared" si="6"/>
        <v>15.93</v>
      </c>
      <c r="N43" s="48">
        <f t="shared" si="1"/>
        <v>-3.2015065913370985E-2</v>
      </c>
      <c r="O43" s="30" t="e">
        <f t="shared" si="2"/>
        <v>#N/A</v>
      </c>
      <c r="Q43" t="s">
        <v>105</v>
      </c>
      <c r="R43">
        <v>357932</v>
      </c>
      <c r="S43">
        <v>301923</v>
      </c>
      <c r="T43" s="21">
        <v>84.35</v>
      </c>
      <c r="U43">
        <v>56009</v>
      </c>
      <c r="V43">
        <v>15.65</v>
      </c>
      <c r="W43" t="str">
        <f t="shared" si="3"/>
        <v>anb_ycsh</v>
      </c>
      <c r="AA43" t="s">
        <v>117</v>
      </c>
    </row>
    <row r="44" spans="1:27" x14ac:dyDescent="0.3">
      <c r="A44" t="s">
        <v>87</v>
      </c>
      <c r="B44">
        <v>373184</v>
      </c>
      <c r="C44">
        <v>96</v>
      </c>
      <c r="D44" s="21">
        <v>2.5700000000000001E-2</v>
      </c>
      <c r="E44">
        <v>373088</v>
      </c>
      <c r="F44">
        <v>99.97</v>
      </c>
      <c r="H44" t="str">
        <f t="shared" ref="H44:M53" si="7">VLOOKUP($A44,$Q$4:$V$105,H$3,FALSE)</f>
        <v>mod_w_name</v>
      </c>
      <c r="I44">
        <f t="shared" si="7"/>
        <v>357932</v>
      </c>
      <c r="J44">
        <f t="shared" si="7"/>
        <v>96</v>
      </c>
      <c r="K44" s="21">
        <f t="shared" si="7"/>
        <v>2.6800000000000001E-2</v>
      </c>
      <c r="L44">
        <f t="shared" si="7"/>
        <v>357836</v>
      </c>
      <c r="M44">
        <f t="shared" si="7"/>
        <v>99.97</v>
      </c>
      <c r="N44" s="48">
        <f t="shared" si="1"/>
        <v>0</v>
      </c>
      <c r="O44" s="30" t="e">
        <f t="shared" si="2"/>
        <v>#N/A</v>
      </c>
      <c r="Q44" t="s">
        <v>107</v>
      </c>
      <c r="R44">
        <v>357932</v>
      </c>
      <c r="S44">
        <v>301923</v>
      </c>
      <c r="T44" s="21">
        <v>84.35</v>
      </c>
      <c r="U44">
        <v>56009</v>
      </c>
      <c r="V44">
        <v>15.65</v>
      </c>
      <c r="W44" t="str">
        <f t="shared" si="3"/>
        <v>anb_mycsh</v>
      </c>
      <c r="AA44" t="s">
        <v>119</v>
      </c>
    </row>
    <row r="45" spans="1:27" x14ac:dyDescent="0.3">
      <c r="A45" t="s">
        <v>91</v>
      </c>
      <c r="B45">
        <v>373184</v>
      </c>
      <c r="C45">
        <v>0</v>
      </c>
      <c r="D45" s="21">
        <v>0</v>
      </c>
      <c r="E45">
        <v>373184</v>
      </c>
      <c r="F45">
        <v>100</v>
      </c>
      <c r="H45" t="str">
        <f t="shared" si="7"/>
        <v>filter_anb</v>
      </c>
      <c r="I45">
        <f t="shared" si="7"/>
        <v>357932</v>
      </c>
      <c r="J45">
        <f t="shared" si="7"/>
        <v>0</v>
      </c>
      <c r="K45" s="21">
        <f t="shared" si="7"/>
        <v>0</v>
      </c>
      <c r="L45">
        <f t="shared" si="7"/>
        <v>357932</v>
      </c>
      <c r="M45">
        <f t="shared" si="7"/>
        <v>100</v>
      </c>
      <c r="N45" s="48">
        <f t="shared" si="1"/>
        <v>0</v>
      </c>
      <c r="O45" s="30" t="e">
        <f t="shared" si="2"/>
        <v>#N/A</v>
      </c>
      <c r="Q45" t="s">
        <v>109</v>
      </c>
      <c r="R45">
        <v>357932</v>
      </c>
      <c r="S45">
        <v>300905</v>
      </c>
      <c r="T45" s="21">
        <v>84.07</v>
      </c>
      <c r="U45">
        <v>57027</v>
      </c>
      <c r="V45">
        <v>15.93</v>
      </c>
      <c r="W45" t="str">
        <f t="shared" si="3"/>
        <v>anb_ynrc</v>
      </c>
      <c r="AA45" t="s">
        <v>124</v>
      </c>
    </row>
    <row r="46" spans="1:27" x14ac:dyDescent="0.3">
      <c r="A46" t="s">
        <v>95</v>
      </c>
      <c r="B46">
        <v>373184</v>
      </c>
      <c r="C46">
        <v>0</v>
      </c>
      <c r="D46" s="21">
        <v>0</v>
      </c>
      <c r="E46">
        <v>373184</v>
      </c>
      <c r="F46">
        <v>100</v>
      </c>
      <c r="H46" t="str">
        <f t="shared" si="7"/>
        <v>filter_anby</v>
      </c>
      <c r="I46">
        <f t="shared" si="7"/>
        <v>357932</v>
      </c>
      <c r="J46">
        <f t="shared" si="7"/>
        <v>0</v>
      </c>
      <c r="K46" s="21">
        <f t="shared" si="7"/>
        <v>0</v>
      </c>
      <c r="L46">
        <f t="shared" si="7"/>
        <v>357932</v>
      </c>
      <c r="M46">
        <f t="shared" si="7"/>
        <v>100</v>
      </c>
      <c r="N46" s="48">
        <f t="shared" si="1"/>
        <v>0</v>
      </c>
      <c r="O46" s="30" t="e">
        <f t="shared" si="2"/>
        <v>#N/A</v>
      </c>
      <c r="Q46" t="s">
        <v>111</v>
      </c>
      <c r="R46">
        <v>357932</v>
      </c>
      <c r="S46">
        <v>304775</v>
      </c>
      <c r="T46" s="21">
        <v>85.15</v>
      </c>
      <c r="U46">
        <v>53157</v>
      </c>
      <c r="V46">
        <v>14.85</v>
      </c>
      <c r="W46" t="str">
        <f t="shared" si="3"/>
        <v>anb_capt100</v>
      </c>
      <c r="AA46" t="s">
        <v>126</v>
      </c>
    </row>
    <row r="47" spans="1:27" x14ac:dyDescent="0.3">
      <c r="A47" t="s">
        <v>97</v>
      </c>
      <c r="B47">
        <v>373184</v>
      </c>
      <c r="C47">
        <v>315653</v>
      </c>
      <c r="D47" s="21">
        <v>84.58</v>
      </c>
      <c r="E47">
        <v>57531</v>
      </c>
      <c r="F47">
        <v>15.42</v>
      </c>
      <c r="H47" t="str">
        <f t="shared" si="7"/>
        <v>anb_id</v>
      </c>
      <c r="I47">
        <f t="shared" si="7"/>
        <v>357932</v>
      </c>
      <c r="J47">
        <f t="shared" si="7"/>
        <v>300905</v>
      </c>
      <c r="K47" s="21">
        <f t="shared" si="7"/>
        <v>84.07</v>
      </c>
      <c r="L47">
        <f t="shared" si="7"/>
        <v>57027</v>
      </c>
      <c r="M47">
        <f t="shared" si="7"/>
        <v>15.93</v>
      </c>
      <c r="N47" s="48">
        <f t="shared" si="1"/>
        <v>-3.2015065913370985E-2</v>
      </c>
      <c r="O47" t="str">
        <f t="shared" si="2"/>
        <v>anb_id</v>
      </c>
      <c r="Q47" t="s">
        <v>113</v>
      </c>
      <c r="R47">
        <v>357932</v>
      </c>
      <c r="S47">
        <v>304775</v>
      </c>
      <c r="T47" s="21">
        <v>85.15</v>
      </c>
      <c r="U47">
        <v>53157</v>
      </c>
      <c r="V47">
        <v>14.85</v>
      </c>
      <c r="W47" t="str">
        <f t="shared" si="3"/>
        <v>anb_capt50</v>
      </c>
      <c r="AA47" t="s">
        <v>128</v>
      </c>
    </row>
    <row r="48" spans="1:27" x14ac:dyDescent="0.3">
      <c r="A48" t="s">
        <v>99</v>
      </c>
      <c r="B48">
        <v>373184</v>
      </c>
      <c r="C48">
        <v>96</v>
      </c>
      <c r="D48" s="21">
        <v>2.5700000000000001E-2</v>
      </c>
      <c r="E48">
        <v>373088</v>
      </c>
      <c r="F48">
        <v>99.97</v>
      </c>
      <c r="H48" t="str">
        <f t="shared" si="7"/>
        <v>w_id</v>
      </c>
      <c r="I48">
        <f t="shared" si="7"/>
        <v>357932</v>
      </c>
      <c r="J48">
        <f t="shared" si="7"/>
        <v>96</v>
      </c>
      <c r="K48" s="21">
        <f t="shared" si="7"/>
        <v>2.6800000000000001E-2</v>
      </c>
      <c r="L48">
        <f t="shared" si="7"/>
        <v>357836</v>
      </c>
      <c r="M48">
        <f t="shared" si="7"/>
        <v>99.97</v>
      </c>
      <c r="N48" s="48">
        <f t="shared" si="1"/>
        <v>0</v>
      </c>
      <c r="O48" t="str">
        <f t="shared" si="2"/>
        <v>w_id</v>
      </c>
      <c r="Q48" t="s">
        <v>1327</v>
      </c>
      <c r="R48">
        <v>357932</v>
      </c>
      <c r="S48">
        <v>0</v>
      </c>
      <c r="T48" s="21">
        <v>0</v>
      </c>
      <c r="U48">
        <v>357932</v>
      </c>
      <c r="V48">
        <v>100</v>
      </c>
      <c r="W48" t="str">
        <f t="shared" si="3"/>
        <v>ca_admin_capacity</v>
      </c>
      <c r="AA48" t="s">
        <v>131</v>
      </c>
    </row>
    <row r="49" spans="1:27" x14ac:dyDescent="0.3">
      <c r="A49" t="s">
        <v>101</v>
      </c>
      <c r="B49">
        <v>373184</v>
      </c>
      <c r="C49">
        <v>315653</v>
      </c>
      <c r="D49" s="21">
        <v>84.58</v>
      </c>
      <c r="E49">
        <v>57531</v>
      </c>
      <c r="F49">
        <v>15.42</v>
      </c>
      <c r="H49" t="str">
        <f t="shared" si="7"/>
        <v>anb_yam</v>
      </c>
      <c r="I49">
        <f t="shared" si="7"/>
        <v>357932</v>
      </c>
      <c r="J49">
        <f t="shared" si="7"/>
        <v>300905</v>
      </c>
      <c r="K49" s="21">
        <f t="shared" si="7"/>
        <v>84.07</v>
      </c>
      <c r="L49">
        <f t="shared" si="7"/>
        <v>57027</v>
      </c>
      <c r="M49">
        <f t="shared" si="7"/>
        <v>15.93</v>
      </c>
      <c r="N49" s="48">
        <f t="shared" si="1"/>
        <v>-3.2015065913370985E-2</v>
      </c>
      <c r="O49" t="str">
        <f t="shared" si="2"/>
        <v>anb_yam</v>
      </c>
      <c r="Q49" s="10" t="s">
        <v>117</v>
      </c>
      <c r="R49" s="10">
        <v>357932</v>
      </c>
      <c r="S49" s="10">
        <v>1</v>
      </c>
      <c r="T49" s="40">
        <v>2.7999999999999998E-4</v>
      </c>
      <c r="U49" s="10">
        <v>357931</v>
      </c>
      <c r="V49" s="10">
        <v>100</v>
      </c>
      <c r="W49" s="10" t="e">
        <f t="shared" si="3"/>
        <v>#N/A</v>
      </c>
      <c r="X49" s="10" t="s">
        <v>1468</v>
      </c>
      <c r="AA49" t="s">
        <v>133</v>
      </c>
    </row>
    <row r="50" spans="1:27" x14ac:dyDescent="0.3">
      <c r="A50" t="s">
        <v>103</v>
      </c>
      <c r="B50">
        <v>373184</v>
      </c>
      <c r="C50">
        <v>315653</v>
      </c>
      <c r="D50" s="21">
        <v>84.58</v>
      </c>
      <c r="E50">
        <v>57531</v>
      </c>
      <c r="F50">
        <v>15.42</v>
      </c>
      <c r="H50" t="str">
        <f t="shared" si="7"/>
        <v>anb_w_yam</v>
      </c>
      <c r="I50">
        <f t="shared" si="7"/>
        <v>357932</v>
      </c>
      <c r="J50">
        <f t="shared" si="7"/>
        <v>300905</v>
      </c>
      <c r="K50" s="21">
        <f t="shared" si="7"/>
        <v>84.07</v>
      </c>
      <c r="L50">
        <f t="shared" si="7"/>
        <v>57027</v>
      </c>
      <c r="M50">
        <f t="shared" si="7"/>
        <v>15.93</v>
      </c>
      <c r="N50" s="48">
        <f t="shared" si="1"/>
        <v>-3.2015065913370985E-2</v>
      </c>
      <c r="O50" t="str">
        <f t="shared" si="2"/>
        <v>anb_w_yam</v>
      </c>
      <c r="Q50" s="10" t="s">
        <v>119</v>
      </c>
      <c r="R50" s="10">
        <v>357932</v>
      </c>
      <c r="S50" s="10">
        <v>225352</v>
      </c>
      <c r="T50" s="22">
        <v>62.96</v>
      </c>
      <c r="U50" s="10">
        <v>132580</v>
      </c>
      <c r="V50" s="10">
        <v>37.04</v>
      </c>
      <c r="W50" s="10" t="e">
        <f t="shared" si="3"/>
        <v>#N/A</v>
      </c>
      <c r="X50" s="10" t="s">
        <v>80</v>
      </c>
      <c r="AA50" t="s">
        <v>136</v>
      </c>
    </row>
    <row r="51" spans="1:27" x14ac:dyDescent="0.3">
      <c r="A51" t="s">
        <v>105</v>
      </c>
      <c r="B51">
        <v>373184</v>
      </c>
      <c r="C51">
        <v>316581</v>
      </c>
      <c r="D51" s="21">
        <v>84.83</v>
      </c>
      <c r="E51">
        <v>56603</v>
      </c>
      <c r="F51">
        <v>15.17</v>
      </c>
      <c r="H51" t="str">
        <f t="shared" si="7"/>
        <v>anb_ycsh</v>
      </c>
      <c r="I51">
        <f t="shared" si="7"/>
        <v>357932</v>
      </c>
      <c r="J51">
        <f t="shared" si="7"/>
        <v>301923</v>
      </c>
      <c r="K51" s="21">
        <f t="shared" si="7"/>
        <v>84.35</v>
      </c>
      <c r="L51">
        <f t="shared" si="7"/>
        <v>56009</v>
      </c>
      <c r="M51">
        <f t="shared" si="7"/>
        <v>15.65</v>
      </c>
      <c r="N51" s="48">
        <f t="shared" si="1"/>
        <v>-3.067092651757191E-2</v>
      </c>
      <c r="O51" t="str">
        <f t="shared" si="2"/>
        <v>anb_ycsh</v>
      </c>
      <c r="Q51" t="s">
        <v>124</v>
      </c>
      <c r="R51">
        <v>357932</v>
      </c>
      <c r="S51">
        <v>225360</v>
      </c>
      <c r="T51" s="21">
        <v>62.96</v>
      </c>
      <c r="U51">
        <v>132572</v>
      </c>
      <c r="V51">
        <v>37.04</v>
      </c>
      <c r="W51" t="str">
        <f t="shared" si="3"/>
        <v>sec_score</v>
      </c>
      <c r="AA51" t="s">
        <v>139</v>
      </c>
    </row>
    <row r="52" spans="1:27" x14ac:dyDescent="0.3">
      <c r="A52" t="s">
        <v>107</v>
      </c>
      <c r="B52">
        <v>373184</v>
      </c>
      <c r="C52">
        <v>316581</v>
      </c>
      <c r="D52" s="21">
        <v>84.83</v>
      </c>
      <c r="E52">
        <v>56603</v>
      </c>
      <c r="F52">
        <v>15.17</v>
      </c>
      <c r="H52" t="str">
        <f t="shared" si="7"/>
        <v>anb_mycsh</v>
      </c>
      <c r="I52">
        <f t="shared" si="7"/>
        <v>357932</v>
      </c>
      <c r="J52">
        <f t="shared" si="7"/>
        <v>301923</v>
      </c>
      <c r="K52" s="21">
        <f t="shared" si="7"/>
        <v>84.35</v>
      </c>
      <c r="L52">
        <f t="shared" si="7"/>
        <v>56009</v>
      </c>
      <c r="M52">
        <f t="shared" si="7"/>
        <v>15.65</v>
      </c>
      <c r="N52" s="48">
        <f t="shared" si="1"/>
        <v>-3.067092651757191E-2</v>
      </c>
      <c r="O52" t="str">
        <f t="shared" si="2"/>
        <v>anb_mycsh</v>
      </c>
      <c r="Q52" t="s">
        <v>126</v>
      </c>
      <c r="R52">
        <v>357932</v>
      </c>
      <c r="S52">
        <v>275526</v>
      </c>
      <c r="T52" s="21">
        <v>76.98</v>
      </c>
      <c r="U52">
        <v>82406</v>
      </c>
      <c r="V52">
        <v>23.02</v>
      </c>
      <c r="W52" t="str">
        <f t="shared" si="3"/>
        <v>sec_score_max</v>
      </c>
      <c r="AA52" t="s">
        <v>234</v>
      </c>
    </row>
    <row r="53" spans="1:27" x14ac:dyDescent="0.3">
      <c r="A53" t="s">
        <v>109</v>
      </c>
      <c r="B53">
        <v>373184</v>
      </c>
      <c r="C53">
        <v>315653</v>
      </c>
      <c r="D53" s="21">
        <v>84.58</v>
      </c>
      <c r="E53">
        <v>57531</v>
      </c>
      <c r="F53">
        <v>15.42</v>
      </c>
      <c r="H53" t="str">
        <f t="shared" si="7"/>
        <v>anb_ynrc</v>
      </c>
      <c r="I53">
        <f t="shared" si="7"/>
        <v>357932</v>
      </c>
      <c r="J53">
        <f t="shared" si="7"/>
        <v>300905</v>
      </c>
      <c r="K53" s="21">
        <f t="shared" si="7"/>
        <v>84.07</v>
      </c>
      <c r="L53">
        <f t="shared" si="7"/>
        <v>57027</v>
      </c>
      <c r="M53">
        <f t="shared" si="7"/>
        <v>15.93</v>
      </c>
      <c r="N53" s="48">
        <f t="shared" si="1"/>
        <v>-3.2015065913370985E-2</v>
      </c>
      <c r="O53" t="str">
        <f t="shared" si="2"/>
        <v>anb_ynrc</v>
      </c>
      <c r="Q53" t="s">
        <v>128</v>
      </c>
      <c r="R53">
        <v>357932</v>
      </c>
      <c r="S53">
        <v>816</v>
      </c>
      <c r="T53" s="21">
        <v>0.22800000000000001</v>
      </c>
      <c r="U53">
        <v>357116</v>
      </c>
      <c r="V53">
        <v>99.77</v>
      </c>
      <c r="W53" t="str">
        <f t="shared" si="3"/>
        <v>taxhav</v>
      </c>
      <c r="AA53" t="s">
        <v>143</v>
      </c>
    </row>
    <row r="54" spans="1:27" x14ac:dyDescent="0.3">
      <c r="A54" t="s">
        <v>111</v>
      </c>
      <c r="B54">
        <v>373184</v>
      </c>
      <c r="C54">
        <v>320154</v>
      </c>
      <c r="D54" s="21">
        <v>85.79</v>
      </c>
      <c r="E54">
        <v>53030</v>
      </c>
      <c r="F54">
        <v>14.21</v>
      </c>
      <c r="H54" t="str">
        <f t="shared" ref="H54:M63" si="8">VLOOKUP($A54,$Q$4:$V$105,H$3,FALSE)</f>
        <v>anb_capt100</v>
      </c>
      <c r="I54">
        <f t="shared" si="8"/>
        <v>357932</v>
      </c>
      <c r="J54">
        <f t="shared" si="8"/>
        <v>304775</v>
      </c>
      <c r="K54" s="21">
        <f t="shared" si="8"/>
        <v>85.15</v>
      </c>
      <c r="L54">
        <f t="shared" si="8"/>
        <v>53157</v>
      </c>
      <c r="M54">
        <f t="shared" si="8"/>
        <v>14.85</v>
      </c>
      <c r="N54" s="48">
        <f t="shared" si="1"/>
        <v>-4.3097643097643017E-2</v>
      </c>
      <c r="O54" t="str">
        <f t="shared" si="2"/>
        <v>anb_capt100</v>
      </c>
      <c r="Q54" t="s">
        <v>131</v>
      </c>
      <c r="R54">
        <v>357932</v>
      </c>
      <c r="S54">
        <v>816</v>
      </c>
      <c r="T54" s="21">
        <v>0.22800000000000001</v>
      </c>
      <c r="U54">
        <v>357116</v>
      </c>
      <c r="V54">
        <v>99.77</v>
      </c>
      <c r="W54" t="str">
        <f t="shared" si="3"/>
        <v>taxhav_fixed</v>
      </c>
      <c r="AA54" t="s">
        <v>147</v>
      </c>
    </row>
    <row r="55" spans="1:27" x14ac:dyDescent="0.3">
      <c r="A55" t="s">
        <v>113</v>
      </c>
      <c r="B55">
        <v>373184</v>
      </c>
      <c r="C55">
        <v>320154</v>
      </c>
      <c r="D55" s="21">
        <v>85.79</v>
      </c>
      <c r="E55">
        <v>53030</v>
      </c>
      <c r="F55">
        <v>14.21</v>
      </c>
      <c r="H55" t="str">
        <f t="shared" si="8"/>
        <v>anb_capt50</v>
      </c>
      <c r="I55">
        <f t="shared" si="8"/>
        <v>357932</v>
      </c>
      <c r="J55">
        <f t="shared" si="8"/>
        <v>304775</v>
      </c>
      <c r="K55" s="21">
        <f t="shared" si="8"/>
        <v>85.15</v>
      </c>
      <c r="L55">
        <f t="shared" si="8"/>
        <v>53157</v>
      </c>
      <c r="M55">
        <f t="shared" si="8"/>
        <v>14.85</v>
      </c>
      <c r="N55" s="48">
        <f t="shared" si="1"/>
        <v>-4.3097643097643017E-2</v>
      </c>
      <c r="O55" t="str">
        <f t="shared" si="2"/>
        <v>anb_capt50</v>
      </c>
      <c r="Q55" t="s">
        <v>133</v>
      </c>
      <c r="R55">
        <v>357932</v>
      </c>
      <c r="S55">
        <v>816</v>
      </c>
      <c r="T55" s="21">
        <v>0.22800000000000001</v>
      </c>
      <c r="U55">
        <v>357116</v>
      </c>
      <c r="V55">
        <v>99.77</v>
      </c>
      <c r="W55" t="str">
        <f t="shared" si="3"/>
        <v>taxhav3</v>
      </c>
      <c r="AA55" t="s">
        <v>235</v>
      </c>
    </row>
    <row r="56" spans="1:27" x14ac:dyDescent="0.3">
      <c r="A56" t="s">
        <v>1327</v>
      </c>
      <c r="B56">
        <v>373184</v>
      </c>
      <c r="C56">
        <v>0</v>
      </c>
      <c r="D56" s="21">
        <v>0</v>
      </c>
      <c r="E56">
        <v>373184</v>
      </c>
      <c r="F56">
        <v>100</v>
      </c>
      <c r="H56" t="str">
        <f t="shared" si="8"/>
        <v>ca_admin_capacity</v>
      </c>
      <c r="I56">
        <f t="shared" si="8"/>
        <v>357932</v>
      </c>
      <c r="J56">
        <f t="shared" si="8"/>
        <v>0</v>
      </c>
      <c r="K56" s="21">
        <f t="shared" si="8"/>
        <v>0</v>
      </c>
      <c r="L56">
        <f t="shared" si="8"/>
        <v>357932</v>
      </c>
      <c r="M56">
        <f t="shared" si="8"/>
        <v>100</v>
      </c>
      <c r="N56" s="48">
        <f t="shared" si="1"/>
        <v>0</v>
      </c>
      <c r="O56" t="str">
        <f t="shared" si="2"/>
        <v>ca_admin_capacity</v>
      </c>
      <c r="Q56" t="s">
        <v>136</v>
      </c>
      <c r="R56">
        <v>357932</v>
      </c>
      <c r="S56">
        <v>816</v>
      </c>
      <c r="T56" s="21">
        <v>0.22800000000000001</v>
      </c>
      <c r="U56">
        <v>357116</v>
      </c>
      <c r="V56">
        <v>99.77</v>
      </c>
      <c r="W56" t="str">
        <f t="shared" si="3"/>
        <v>taxhav3bi</v>
      </c>
      <c r="AA56" t="s">
        <v>236</v>
      </c>
    </row>
    <row r="57" spans="1:27" x14ac:dyDescent="0.3">
      <c r="A57" t="s">
        <v>139</v>
      </c>
      <c r="B57">
        <v>373184</v>
      </c>
      <c r="C57">
        <v>23864</v>
      </c>
      <c r="D57" s="21">
        <v>6.3949999999999996</v>
      </c>
      <c r="E57">
        <v>349320</v>
      </c>
      <c r="F57">
        <v>93.61</v>
      </c>
      <c r="H57" t="str">
        <f t="shared" si="8"/>
        <v>pr_id</v>
      </c>
      <c r="I57">
        <f t="shared" si="8"/>
        <v>357932</v>
      </c>
      <c r="J57">
        <f t="shared" si="8"/>
        <v>22734</v>
      </c>
      <c r="K57" s="21">
        <f t="shared" si="8"/>
        <v>6.351</v>
      </c>
      <c r="L57">
        <f t="shared" si="8"/>
        <v>335198</v>
      </c>
      <c r="M57">
        <f t="shared" si="8"/>
        <v>93.65</v>
      </c>
      <c r="N57" s="48">
        <f t="shared" si="1"/>
        <v>-4.2712226374806462E-4</v>
      </c>
      <c r="O57" t="str">
        <f t="shared" si="2"/>
        <v>pr_id</v>
      </c>
      <c r="Q57" t="s">
        <v>139</v>
      </c>
      <c r="R57">
        <v>357932</v>
      </c>
      <c r="S57">
        <v>22734</v>
      </c>
      <c r="T57" s="21">
        <v>6.351</v>
      </c>
      <c r="U57">
        <v>335198</v>
      </c>
      <c r="V57">
        <v>93.65</v>
      </c>
      <c r="W57" t="str">
        <f t="shared" si="3"/>
        <v>pr_id</v>
      </c>
      <c r="AA57" t="s">
        <v>152</v>
      </c>
    </row>
    <row r="58" spans="1:27" x14ac:dyDescent="0.3">
      <c r="A58" t="s">
        <v>234</v>
      </c>
      <c r="B58">
        <v>373184</v>
      </c>
      <c r="C58">
        <v>259047</v>
      </c>
      <c r="D58" s="21">
        <v>69.42</v>
      </c>
      <c r="E58">
        <v>114137</v>
      </c>
      <c r="F58">
        <v>30.58</v>
      </c>
      <c r="H58" t="str">
        <f t="shared" si="8"/>
        <v>pr_borrower_fin_original</v>
      </c>
      <c r="I58">
        <f t="shared" si="8"/>
        <v>357932</v>
      </c>
      <c r="J58">
        <f t="shared" si="8"/>
        <v>252622</v>
      </c>
      <c r="K58" s="21">
        <f t="shared" si="8"/>
        <v>70.58</v>
      </c>
      <c r="L58">
        <f t="shared" si="8"/>
        <v>105310</v>
      </c>
      <c r="M58">
        <f t="shared" si="8"/>
        <v>29.42</v>
      </c>
      <c r="N58" s="48">
        <f t="shared" si="1"/>
        <v>3.9428959891230339E-2</v>
      </c>
      <c r="O58" t="str">
        <f t="shared" si="2"/>
        <v>pr_borrower_fin_original</v>
      </c>
      <c r="Q58" t="s">
        <v>234</v>
      </c>
      <c r="R58">
        <v>357932</v>
      </c>
      <c r="S58">
        <v>252622</v>
      </c>
      <c r="T58" s="21">
        <v>70.58</v>
      </c>
      <c r="U58">
        <v>105310</v>
      </c>
      <c r="V58">
        <v>29.42</v>
      </c>
      <c r="W58" t="str">
        <f t="shared" si="3"/>
        <v>pr_borrower_fin_original</v>
      </c>
      <c r="AA58" t="s">
        <v>153</v>
      </c>
    </row>
    <row r="59" spans="1:27" x14ac:dyDescent="0.3">
      <c r="A59" t="s">
        <v>143</v>
      </c>
      <c r="B59">
        <v>373184</v>
      </c>
      <c r="C59">
        <v>23864</v>
      </c>
      <c r="D59" s="21">
        <v>6.3949999999999996</v>
      </c>
      <c r="E59">
        <v>349320</v>
      </c>
      <c r="F59">
        <v>93.61</v>
      </c>
      <c r="H59" t="str">
        <f t="shared" si="8"/>
        <v>pr_country</v>
      </c>
      <c r="I59">
        <f t="shared" si="8"/>
        <v>357932</v>
      </c>
      <c r="J59">
        <f t="shared" si="8"/>
        <v>22734</v>
      </c>
      <c r="K59" s="21">
        <f t="shared" si="8"/>
        <v>6.351</v>
      </c>
      <c r="L59">
        <f t="shared" si="8"/>
        <v>335198</v>
      </c>
      <c r="M59">
        <f t="shared" si="8"/>
        <v>93.65</v>
      </c>
      <c r="N59" s="48">
        <f t="shared" si="1"/>
        <v>-4.2712226374806462E-4</v>
      </c>
      <c r="O59" t="str">
        <f t="shared" si="2"/>
        <v>pr_country</v>
      </c>
      <c r="Q59" t="s">
        <v>143</v>
      </c>
      <c r="R59">
        <v>357932</v>
      </c>
      <c r="S59">
        <v>22734</v>
      </c>
      <c r="T59" s="21">
        <v>6.351</v>
      </c>
      <c r="U59">
        <v>335198</v>
      </c>
      <c r="V59">
        <v>93.65</v>
      </c>
      <c r="W59" t="str">
        <f t="shared" si="3"/>
        <v>pr_country</v>
      </c>
      <c r="AA59" t="s">
        <v>157</v>
      </c>
    </row>
    <row r="60" spans="1:27" x14ac:dyDescent="0.3">
      <c r="A60" t="s">
        <v>147</v>
      </c>
      <c r="B60">
        <v>373184</v>
      </c>
      <c r="C60">
        <v>124049</v>
      </c>
      <c r="D60" s="21">
        <v>33.24</v>
      </c>
      <c r="E60">
        <v>249135</v>
      </c>
      <c r="F60">
        <v>66.760000000000005</v>
      </c>
      <c r="H60" t="str">
        <f t="shared" si="8"/>
        <v>pr_description</v>
      </c>
      <c r="I60">
        <f t="shared" si="8"/>
        <v>357932</v>
      </c>
      <c r="J60">
        <f t="shared" si="8"/>
        <v>121503</v>
      </c>
      <c r="K60" s="21">
        <f t="shared" si="8"/>
        <v>33.950000000000003</v>
      </c>
      <c r="L60">
        <f t="shared" si="8"/>
        <v>236429</v>
      </c>
      <c r="M60">
        <f t="shared" si="8"/>
        <v>66.05</v>
      </c>
      <c r="N60" s="48">
        <f t="shared" si="1"/>
        <v>1.0749432248296865E-2</v>
      </c>
      <c r="O60" t="str">
        <f t="shared" si="2"/>
        <v>pr_description</v>
      </c>
      <c r="Q60" t="s">
        <v>147</v>
      </c>
      <c r="R60">
        <v>357932</v>
      </c>
      <c r="S60">
        <v>121503</v>
      </c>
      <c r="T60" s="21">
        <v>33.950000000000003</v>
      </c>
      <c r="U60">
        <v>236429</v>
      </c>
      <c r="V60">
        <v>66.05</v>
      </c>
      <c r="W60" t="str">
        <f t="shared" si="3"/>
        <v>pr_description</v>
      </c>
      <c r="AA60" t="s">
        <v>237</v>
      </c>
    </row>
    <row r="61" spans="1:27" x14ac:dyDescent="0.3">
      <c r="A61" t="s">
        <v>235</v>
      </c>
      <c r="B61">
        <v>373184</v>
      </c>
      <c r="C61">
        <v>86108</v>
      </c>
      <c r="D61" s="21">
        <v>23.07</v>
      </c>
      <c r="E61">
        <v>287076</v>
      </c>
      <c r="F61">
        <v>76.930000000000007</v>
      </c>
      <c r="H61" t="str">
        <f t="shared" si="8"/>
        <v>pr_donorfinancing_original</v>
      </c>
      <c r="I61">
        <f t="shared" si="8"/>
        <v>357932</v>
      </c>
      <c r="J61">
        <f t="shared" si="8"/>
        <v>84265</v>
      </c>
      <c r="K61" s="21">
        <f t="shared" si="8"/>
        <v>23.54</v>
      </c>
      <c r="L61">
        <f t="shared" si="8"/>
        <v>273667</v>
      </c>
      <c r="M61">
        <f t="shared" si="8"/>
        <v>76.459999999999994</v>
      </c>
      <c r="N61" s="48">
        <f t="shared" si="1"/>
        <v>6.1470049699190836E-3</v>
      </c>
      <c r="O61" t="str">
        <f t="shared" si="2"/>
        <v>pr_donorfinancing_original</v>
      </c>
      <c r="Q61" t="s">
        <v>235</v>
      </c>
      <c r="R61">
        <v>357932</v>
      </c>
      <c r="S61">
        <v>84265</v>
      </c>
      <c r="T61" s="21">
        <v>23.54</v>
      </c>
      <c r="U61">
        <v>273667</v>
      </c>
      <c r="V61">
        <v>76.459999999999994</v>
      </c>
      <c r="W61" t="str">
        <f t="shared" si="3"/>
        <v>pr_donorfinancing_original</v>
      </c>
      <c r="AA61" t="s">
        <v>238</v>
      </c>
    </row>
    <row r="62" spans="1:27" x14ac:dyDescent="0.3">
      <c r="A62" t="s">
        <v>236</v>
      </c>
      <c r="B62">
        <v>373184</v>
      </c>
      <c r="C62">
        <v>24007</v>
      </c>
      <c r="D62" s="21">
        <v>6.4329999999999998</v>
      </c>
      <c r="E62">
        <v>349177</v>
      </c>
      <c r="F62">
        <v>93.57</v>
      </c>
      <c r="H62" t="str">
        <f t="shared" si="8"/>
        <v>pr_finalcosts_original</v>
      </c>
      <c r="I62">
        <f t="shared" si="8"/>
        <v>357932</v>
      </c>
      <c r="J62">
        <f t="shared" si="8"/>
        <v>22874</v>
      </c>
      <c r="K62" s="21">
        <f t="shared" si="8"/>
        <v>6.391</v>
      </c>
      <c r="L62">
        <f t="shared" si="8"/>
        <v>335058</v>
      </c>
      <c r="M62">
        <f t="shared" si="8"/>
        <v>93.61</v>
      </c>
      <c r="N62" s="48">
        <f t="shared" si="1"/>
        <v>-4.2730477513092888E-4</v>
      </c>
      <c r="O62" t="str">
        <f t="shared" si="2"/>
        <v>pr_finalcosts_original</v>
      </c>
      <c r="Q62" t="s">
        <v>236</v>
      </c>
      <c r="R62">
        <v>357932</v>
      </c>
      <c r="S62">
        <v>22874</v>
      </c>
      <c r="T62" s="21">
        <v>6.391</v>
      </c>
      <c r="U62">
        <v>335058</v>
      </c>
      <c r="V62">
        <v>93.61</v>
      </c>
      <c r="W62" t="str">
        <f t="shared" si="3"/>
        <v>pr_finalcosts_original</v>
      </c>
      <c r="AA62" t="s">
        <v>161</v>
      </c>
    </row>
    <row r="63" spans="1:27" x14ac:dyDescent="0.3">
      <c r="A63" t="s">
        <v>532</v>
      </c>
      <c r="B63">
        <v>373184</v>
      </c>
      <c r="C63">
        <v>23864</v>
      </c>
      <c r="D63" s="21">
        <v>6.3949999999999996</v>
      </c>
      <c r="E63">
        <v>349320</v>
      </c>
      <c r="F63">
        <v>93.61</v>
      </c>
      <c r="H63" t="e">
        <f t="shared" si="8"/>
        <v>#N/A</v>
      </c>
      <c r="I63" t="e">
        <f t="shared" si="8"/>
        <v>#N/A</v>
      </c>
      <c r="J63" t="e">
        <f t="shared" si="8"/>
        <v>#N/A</v>
      </c>
      <c r="K63" s="21" t="e">
        <f t="shared" si="8"/>
        <v>#N/A</v>
      </c>
      <c r="L63" t="e">
        <f t="shared" si="8"/>
        <v>#N/A</v>
      </c>
      <c r="M63" t="e">
        <f t="shared" si="8"/>
        <v>#N/A</v>
      </c>
      <c r="N63" s="48" t="e">
        <f t="shared" si="1"/>
        <v>#N/A</v>
      </c>
      <c r="O63" t="e">
        <f t="shared" si="2"/>
        <v>#N/A</v>
      </c>
      <c r="Q63" t="s">
        <v>152</v>
      </c>
      <c r="R63">
        <v>357932</v>
      </c>
      <c r="S63">
        <v>28148</v>
      </c>
      <c r="T63" s="21">
        <v>7.8639999999999999</v>
      </c>
      <c r="U63">
        <v>329784</v>
      </c>
      <c r="V63">
        <v>92.14</v>
      </c>
      <c r="W63" t="str">
        <f t="shared" si="3"/>
        <v>pr_majorsectors</v>
      </c>
      <c r="AA63" t="s">
        <v>164</v>
      </c>
    </row>
    <row r="64" spans="1:27" x14ac:dyDescent="0.3">
      <c r="A64" t="s">
        <v>152</v>
      </c>
      <c r="B64">
        <v>373184</v>
      </c>
      <c r="C64">
        <v>29318</v>
      </c>
      <c r="D64" s="21">
        <v>7.8559999999999999</v>
      </c>
      <c r="E64">
        <v>343866</v>
      </c>
      <c r="F64">
        <v>92.14</v>
      </c>
      <c r="H64" t="str">
        <f t="shared" ref="H64:M73" si="9">VLOOKUP($A64,$Q$4:$V$105,H$3,FALSE)</f>
        <v>pr_majorsectors</v>
      </c>
      <c r="I64">
        <f t="shared" si="9"/>
        <v>357932</v>
      </c>
      <c r="J64">
        <f t="shared" si="9"/>
        <v>28148</v>
      </c>
      <c r="K64" s="21">
        <f t="shared" si="9"/>
        <v>7.8639999999999999</v>
      </c>
      <c r="L64">
        <f t="shared" si="9"/>
        <v>329784</v>
      </c>
      <c r="M64">
        <f t="shared" si="9"/>
        <v>92.14</v>
      </c>
      <c r="N64" s="48">
        <f t="shared" si="1"/>
        <v>0</v>
      </c>
      <c r="O64" t="str">
        <f t="shared" si="2"/>
        <v>pr_majorsectors</v>
      </c>
      <c r="Q64" t="s">
        <v>153</v>
      </c>
      <c r="R64">
        <v>357932</v>
      </c>
      <c r="S64">
        <v>28148</v>
      </c>
      <c r="T64" s="21">
        <v>7.8639999999999999</v>
      </c>
      <c r="U64">
        <v>329784</v>
      </c>
      <c r="V64">
        <v>92.14</v>
      </c>
      <c r="W64" t="str">
        <f t="shared" si="3"/>
        <v>pr_sectors</v>
      </c>
      <c r="AA64" t="s">
        <v>166</v>
      </c>
    </row>
    <row r="65" spans="1:27" x14ac:dyDescent="0.3">
      <c r="A65" t="s">
        <v>153</v>
      </c>
      <c r="B65">
        <v>373184</v>
      </c>
      <c r="C65">
        <v>29318</v>
      </c>
      <c r="D65" s="21">
        <v>7.8559999999999999</v>
      </c>
      <c r="E65">
        <v>343866</v>
      </c>
      <c r="F65">
        <v>92.14</v>
      </c>
      <c r="H65" t="str">
        <f t="shared" si="9"/>
        <v>pr_sectors</v>
      </c>
      <c r="I65">
        <f t="shared" si="9"/>
        <v>357932</v>
      </c>
      <c r="J65">
        <f t="shared" si="9"/>
        <v>28148</v>
      </c>
      <c r="K65" s="21">
        <f t="shared" si="9"/>
        <v>7.8639999999999999</v>
      </c>
      <c r="L65">
        <f t="shared" si="9"/>
        <v>329784</v>
      </c>
      <c r="M65">
        <f t="shared" si="9"/>
        <v>92.14</v>
      </c>
      <c r="N65" s="48">
        <f t="shared" si="1"/>
        <v>0</v>
      </c>
      <c r="O65" t="str">
        <f t="shared" si="2"/>
        <v>pr_sectors</v>
      </c>
      <c r="Q65" t="s">
        <v>157</v>
      </c>
      <c r="R65">
        <v>357932</v>
      </c>
      <c r="S65">
        <v>22734</v>
      </c>
      <c r="T65" s="21">
        <v>6.351</v>
      </c>
      <c r="U65">
        <v>335198</v>
      </c>
      <c r="V65">
        <v>93.65</v>
      </c>
      <c r="W65" t="str">
        <f t="shared" si="3"/>
        <v>pr_operations</v>
      </c>
      <c r="AA65" t="s">
        <v>168</v>
      </c>
    </row>
    <row r="66" spans="1:27" x14ac:dyDescent="0.3">
      <c r="A66" t="s">
        <v>157</v>
      </c>
      <c r="B66">
        <v>373184</v>
      </c>
      <c r="C66">
        <v>23864</v>
      </c>
      <c r="D66" s="21">
        <v>6.3949999999999996</v>
      </c>
      <c r="E66">
        <v>349320</v>
      </c>
      <c r="F66">
        <v>93.61</v>
      </c>
      <c r="H66" t="str">
        <f t="shared" si="9"/>
        <v>pr_operations</v>
      </c>
      <c r="I66">
        <f t="shared" si="9"/>
        <v>357932</v>
      </c>
      <c r="J66">
        <f t="shared" si="9"/>
        <v>22734</v>
      </c>
      <c r="K66" s="21">
        <f t="shared" si="9"/>
        <v>6.351</v>
      </c>
      <c r="L66">
        <f t="shared" si="9"/>
        <v>335198</v>
      </c>
      <c r="M66">
        <f t="shared" si="9"/>
        <v>93.65</v>
      </c>
      <c r="N66" s="48">
        <f t="shared" si="1"/>
        <v>-4.2712226374806462E-4</v>
      </c>
      <c r="O66" t="str">
        <f t="shared" si="2"/>
        <v>pr_operations</v>
      </c>
      <c r="Q66" t="s">
        <v>237</v>
      </c>
      <c r="R66">
        <v>357932</v>
      </c>
      <c r="S66">
        <v>84397</v>
      </c>
      <c r="T66" s="21">
        <v>23.58</v>
      </c>
      <c r="U66">
        <v>273535</v>
      </c>
      <c r="V66">
        <v>76.42</v>
      </c>
      <c r="W66" t="str">
        <f t="shared" si="3"/>
        <v>pr_disbursed_original</v>
      </c>
      <c r="AA66" t="s">
        <v>170</v>
      </c>
    </row>
    <row r="67" spans="1:27" x14ac:dyDescent="0.3">
      <c r="A67" t="s">
        <v>528</v>
      </c>
      <c r="B67">
        <v>373184</v>
      </c>
      <c r="C67">
        <v>87736</v>
      </c>
      <c r="D67" s="21">
        <v>23.51</v>
      </c>
      <c r="E67">
        <v>285448</v>
      </c>
      <c r="F67">
        <v>76.489999999999995</v>
      </c>
      <c r="H67" t="e">
        <f t="shared" si="9"/>
        <v>#N/A</v>
      </c>
      <c r="I67" t="e">
        <f t="shared" si="9"/>
        <v>#N/A</v>
      </c>
      <c r="J67" t="e">
        <f t="shared" si="9"/>
        <v>#N/A</v>
      </c>
      <c r="K67" s="21" t="e">
        <f t="shared" si="9"/>
        <v>#N/A</v>
      </c>
      <c r="L67" t="e">
        <f t="shared" si="9"/>
        <v>#N/A</v>
      </c>
      <c r="M67" t="e">
        <f t="shared" si="9"/>
        <v>#N/A</v>
      </c>
      <c r="N67" s="48" t="e">
        <f t="shared" si="1"/>
        <v>#N/A</v>
      </c>
      <c r="O67" t="e">
        <f t="shared" si="2"/>
        <v>#N/A</v>
      </c>
      <c r="Q67" t="s">
        <v>238</v>
      </c>
      <c r="R67">
        <v>357932</v>
      </c>
      <c r="S67">
        <v>172155</v>
      </c>
      <c r="T67" s="21">
        <v>48.1</v>
      </c>
      <c r="U67">
        <v>185777</v>
      </c>
      <c r="V67">
        <v>51.9</v>
      </c>
      <c r="W67" t="str">
        <f t="shared" si="3"/>
        <v>pr_repayments_original</v>
      </c>
      <c r="AA67" t="s">
        <v>239</v>
      </c>
    </row>
    <row r="68" spans="1:27" x14ac:dyDescent="0.3">
      <c r="A68" t="s">
        <v>529</v>
      </c>
      <c r="B68">
        <v>373184</v>
      </c>
      <c r="C68">
        <v>186489</v>
      </c>
      <c r="D68" s="21">
        <v>49.97</v>
      </c>
      <c r="E68">
        <v>186695</v>
      </c>
      <c r="F68">
        <v>50.03</v>
      </c>
      <c r="H68" t="e">
        <f t="shared" si="9"/>
        <v>#N/A</v>
      </c>
      <c r="I68" t="e">
        <f t="shared" si="9"/>
        <v>#N/A</v>
      </c>
      <c r="J68" t="e">
        <f t="shared" si="9"/>
        <v>#N/A</v>
      </c>
      <c r="K68" s="21" t="e">
        <f t="shared" si="9"/>
        <v>#N/A</v>
      </c>
      <c r="L68" t="e">
        <f t="shared" si="9"/>
        <v>#N/A</v>
      </c>
      <c r="M68" t="e">
        <f t="shared" si="9"/>
        <v>#N/A</v>
      </c>
      <c r="N68" s="48" t="e">
        <f t="shared" si="1"/>
        <v>#N/A</v>
      </c>
      <c r="O68" t="e">
        <f t="shared" si="2"/>
        <v>#N/A</v>
      </c>
      <c r="Q68" t="s">
        <v>161</v>
      </c>
      <c r="R68">
        <v>357932</v>
      </c>
      <c r="S68">
        <v>84265</v>
      </c>
      <c r="T68" s="21">
        <v>23.54</v>
      </c>
      <c r="U68">
        <v>273667</v>
      </c>
      <c r="V68">
        <v>76.459999999999994</v>
      </c>
      <c r="W68" t="str">
        <f t="shared" si="3"/>
        <v>pr_apprdate</v>
      </c>
      <c r="AA68" t="s">
        <v>173</v>
      </c>
    </row>
    <row r="69" spans="1:27" x14ac:dyDescent="0.3">
      <c r="A69" t="s">
        <v>530</v>
      </c>
      <c r="B69">
        <v>373184</v>
      </c>
      <c r="C69">
        <v>179922</v>
      </c>
      <c r="D69" s="21">
        <v>48.21</v>
      </c>
      <c r="E69">
        <v>193262</v>
      </c>
      <c r="F69">
        <v>51.79</v>
      </c>
      <c r="H69" t="e">
        <f t="shared" si="9"/>
        <v>#N/A</v>
      </c>
      <c r="I69" t="e">
        <f t="shared" si="9"/>
        <v>#N/A</v>
      </c>
      <c r="J69" t="e">
        <f t="shared" si="9"/>
        <v>#N/A</v>
      </c>
      <c r="K69" s="21" t="e">
        <f t="shared" si="9"/>
        <v>#N/A</v>
      </c>
      <c r="L69" t="e">
        <f t="shared" si="9"/>
        <v>#N/A</v>
      </c>
      <c r="M69" t="e">
        <f t="shared" si="9"/>
        <v>#N/A</v>
      </c>
      <c r="N69" s="48" t="e">
        <f t="shared" ref="N69:N109" si="10">(F69-M69)/M69</f>
        <v>#N/A</v>
      </c>
      <c r="O69" t="e">
        <f t="shared" ref="O69:O109" si="11">VLOOKUP(A69,$AA$4:$AA$96,1,FALSE)</f>
        <v>#N/A</v>
      </c>
      <c r="Q69" t="s">
        <v>164</v>
      </c>
      <c r="R69">
        <v>357932</v>
      </c>
      <c r="S69">
        <v>87151</v>
      </c>
      <c r="T69" s="21">
        <v>24.35</v>
      </c>
      <c r="U69">
        <v>270781</v>
      </c>
      <c r="V69">
        <v>75.650000000000006</v>
      </c>
      <c r="W69" t="str">
        <f t="shared" ref="W69:W105" si="12">VLOOKUP($Q69,$H$4:$M$109,H$3,FALSE)</f>
        <v>pr_signdate1</v>
      </c>
      <c r="AA69" t="s">
        <v>175</v>
      </c>
    </row>
    <row r="70" spans="1:27" x14ac:dyDescent="0.3">
      <c r="A70" t="s">
        <v>237</v>
      </c>
      <c r="B70">
        <v>373184</v>
      </c>
      <c r="C70">
        <v>87736</v>
      </c>
      <c r="D70" s="21">
        <v>23.51</v>
      </c>
      <c r="E70">
        <v>285448</v>
      </c>
      <c r="F70">
        <v>76.489999999999995</v>
      </c>
      <c r="H70" t="str">
        <f t="shared" si="9"/>
        <v>pr_disbursed_original</v>
      </c>
      <c r="I70">
        <f t="shared" si="9"/>
        <v>357932</v>
      </c>
      <c r="J70">
        <f t="shared" si="9"/>
        <v>84397</v>
      </c>
      <c r="K70" s="21">
        <f t="shared" si="9"/>
        <v>23.58</v>
      </c>
      <c r="L70">
        <f t="shared" si="9"/>
        <v>273535</v>
      </c>
      <c r="M70">
        <f t="shared" si="9"/>
        <v>76.42</v>
      </c>
      <c r="N70" s="48">
        <f t="shared" si="10"/>
        <v>9.1599057838253305E-4</v>
      </c>
      <c r="O70" t="str">
        <f t="shared" si="11"/>
        <v>pr_disbursed_original</v>
      </c>
      <c r="Q70" t="s">
        <v>166</v>
      </c>
      <c r="R70">
        <v>357932</v>
      </c>
      <c r="S70">
        <v>157655</v>
      </c>
      <c r="T70" s="21">
        <v>44.05</v>
      </c>
      <c r="U70">
        <v>200277</v>
      </c>
      <c r="V70">
        <v>55.95</v>
      </c>
      <c r="W70" t="str">
        <f t="shared" si="12"/>
        <v>pr_signdate2</v>
      </c>
      <c r="AA70" t="s">
        <v>177</v>
      </c>
    </row>
    <row r="71" spans="1:27" x14ac:dyDescent="0.3">
      <c r="A71" t="s">
        <v>238</v>
      </c>
      <c r="B71">
        <v>373184</v>
      </c>
      <c r="C71">
        <v>186489</v>
      </c>
      <c r="D71" s="21">
        <v>49.97</v>
      </c>
      <c r="E71">
        <v>186695</v>
      </c>
      <c r="F71">
        <v>50.03</v>
      </c>
      <c r="H71" t="str">
        <f t="shared" si="9"/>
        <v>pr_repayments_original</v>
      </c>
      <c r="I71">
        <f t="shared" si="9"/>
        <v>357932</v>
      </c>
      <c r="J71">
        <f t="shared" si="9"/>
        <v>172155</v>
      </c>
      <c r="K71" s="21">
        <f t="shared" si="9"/>
        <v>48.1</v>
      </c>
      <c r="L71">
        <f t="shared" si="9"/>
        <v>185777</v>
      </c>
      <c r="M71">
        <f t="shared" si="9"/>
        <v>51.9</v>
      </c>
      <c r="N71" s="48">
        <f t="shared" si="10"/>
        <v>-3.6030828516377601E-2</v>
      </c>
      <c r="O71" t="str">
        <f t="shared" si="11"/>
        <v>pr_repayments_original</v>
      </c>
      <c r="Q71" t="s">
        <v>168</v>
      </c>
      <c r="R71">
        <v>357932</v>
      </c>
      <c r="S71">
        <v>84265</v>
      </c>
      <c r="T71" s="21">
        <v>23.54</v>
      </c>
      <c r="U71">
        <v>273667</v>
      </c>
      <c r="V71">
        <v>76.459999999999994</v>
      </c>
      <c r="W71" t="str">
        <f t="shared" si="12"/>
        <v>pr_apyear</v>
      </c>
      <c r="AA71" t="s">
        <v>178</v>
      </c>
    </row>
    <row r="72" spans="1:27" x14ac:dyDescent="0.3">
      <c r="A72" t="s">
        <v>161</v>
      </c>
      <c r="B72">
        <v>373184</v>
      </c>
      <c r="C72">
        <v>86108</v>
      </c>
      <c r="D72" s="21">
        <v>23.07</v>
      </c>
      <c r="E72">
        <v>287076</v>
      </c>
      <c r="F72">
        <v>76.930000000000007</v>
      </c>
      <c r="H72" t="str">
        <f t="shared" si="9"/>
        <v>pr_apprdate</v>
      </c>
      <c r="I72">
        <f t="shared" si="9"/>
        <v>357932</v>
      </c>
      <c r="J72">
        <f t="shared" si="9"/>
        <v>84265</v>
      </c>
      <c r="K72" s="21">
        <f t="shared" si="9"/>
        <v>23.54</v>
      </c>
      <c r="L72">
        <f t="shared" si="9"/>
        <v>273667</v>
      </c>
      <c r="M72">
        <f t="shared" si="9"/>
        <v>76.459999999999994</v>
      </c>
      <c r="N72" s="48">
        <f t="shared" si="10"/>
        <v>6.1470049699190836E-3</v>
      </c>
      <c r="O72" t="str">
        <f t="shared" si="11"/>
        <v>pr_apprdate</v>
      </c>
      <c r="Q72" t="s">
        <v>170</v>
      </c>
      <c r="R72">
        <v>357932</v>
      </c>
      <c r="S72">
        <v>87151</v>
      </c>
      <c r="T72" s="21">
        <v>24.35</v>
      </c>
      <c r="U72">
        <v>270781</v>
      </c>
      <c r="V72">
        <v>75.650000000000006</v>
      </c>
      <c r="W72" t="str">
        <f t="shared" si="12"/>
        <v>pr_snyear</v>
      </c>
      <c r="AA72" t="s">
        <v>179</v>
      </c>
    </row>
    <row r="73" spans="1:27" x14ac:dyDescent="0.3">
      <c r="A73" t="s">
        <v>164</v>
      </c>
      <c r="B73">
        <v>373184</v>
      </c>
      <c r="C73">
        <v>89766</v>
      </c>
      <c r="D73" s="21">
        <v>24.05</v>
      </c>
      <c r="E73">
        <v>283418</v>
      </c>
      <c r="F73">
        <v>75.95</v>
      </c>
      <c r="H73" t="str">
        <f t="shared" si="9"/>
        <v>pr_signdate1</v>
      </c>
      <c r="I73">
        <f t="shared" si="9"/>
        <v>357932</v>
      </c>
      <c r="J73">
        <f t="shared" si="9"/>
        <v>87151</v>
      </c>
      <c r="K73" s="21">
        <f t="shared" si="9"/>
        <v>24.35</v>
      </c>
      <c r="L73">
        <f t="shared" si="9"/>
        <v>270781</v>
      </c>
      <c r="M73">
        <f t="shared" si="9"/>
        <v>75.650000000000006</v>
      </c>
      <c r="N73" s="48">
        <f t="shared" si="10"/>
        <v>3.9656311962987063E-3</v>
      </c>
      <c r="O73" t="str">
        <f t="shared" si="11"/>
        <v>pr_signdate1</v>
      </c>
      <c r="Q73" t="s">
        <v>239</v>
      </c>
      <c r="R73">
        <v>357932</v>
      </c>
      <c r="S73">
        <v>22734</v>
      </c>
      <c r="T73" s="21">
        <v>6.351</v>
      </c>
      <c r="U73">
        <v>335198</v>
      </c>
      <c r="V73">
        <v>93.65</v>
      </c>
      <c r="W73" t="str">
        <f t="shared" si="12"/>
        <v>pr_country_lower</v>
      </c>
      <c r="AA73" t="s">
        <v>240</v>
      </c>
    </row>
    <row r="74" spans="1:27" x14ac:dyDescent="0.3">
      <c r="A74" t="s">
        <v>166</v>
      </c>
      <c r="B74">
        <v>373184</v>
      </c>
      <c r="C74">
        <v>172807</v>
      </c>
      <c r="D74" s="21">
        <v>46.31</v>
      </c>
      <c r="E74">
        <v>200377</v>
      </c>
      <c r="F74">
        <v>53.69</v>
      </c>
      <c r="H74" t="str">
        <f t="shared" ref="H74:M83" si="13">VLOOKUP($A74,$Q$4:$V$105,H$3,FALSE)</f>
        <v>pr_signdate2</v>
      </c>
      <c r="I74">
        <f t="shared" si="13"/>
        <v>357932</v>
      </c>
      <c r="J74">
        <f t="shared" si="13"/>
        <v>157655</v>
      </c>
      <c r="K74" s="21">
        <f t="shared" si="13"/>
        <v>44.05</v>
      </c>
      <c r="L74">
        <f t="shared" si="13"/>
        <v>200277</v>
      </c>
      <c r="M74">
        <f t="shared" si="13"/>
        <v>55.95</v>
      </c>
      <c r="N74" s="48">
        <f t="shared" si="10"/>
        <v>-4.0393208221626543E-2</v>
      </c>
      <c r="O74" t="str">
        <f t="shared" si="11"/>
        <v>pr_signdate2</v>
      </c>
      <c r="Q74" t="s">
        <v>173</v>
      </c>
      <c r="R74">
        <v>357932</v>
      </c>
      <c r="S74">
        <v>87151</v>
      </c>
      <c r="T74" s="21">
        <v>24.35</v>
      </c>
      <c r="U74">
        <v>270781</v>
      </c>
      <c r="V74">
        <v>75.650000000000006</v>
      </c>
      <c r="W74" t="str">
        <f t="shared" si="12"/>
        <v>pr_year</v>
      </c>
      <c r="AA74" t="s">
        <v>182</v>
      </c>
    </row>
    <row r="75" spans="1:27" x14ac:dyDescent="0.3">
      <c r="A75" t="s">
        <v>168</v>
      </c>
      <c r="B75">
        <v>373184</v>
      </c>
      <c r="C75">
        <v>86108</v>
      </c>
      <c r="D75" s="21">
        <v>23.07</v>
      </c>
      <c r="E75">
        <v>287076</v>
      </c>
      <c r="F75">
        <v>76.930000000000007</v>
      </c>
      <c r="H75" t="str">
        <f t="shared" si="13"/>
        <v>pr_apyear</v>
      </c>
      <c r="I75">
        <f t="shared" si="13"/>
        <v>357932</v>
      </c>
      <c r="J75">
        <f t="shared" si="13"/>
        <v>84265</v>
      </c>
      <c r="K75" s="21">
        <f t="shared" si="13"/>
        <v>23.54</v>
      </c>
      <c r="L75">
        <f t="shared" si="13"/>
        <v>273667</v>
      </c>
      <c r="M75">
        <f t="shared" si="13"/>
        <v>76.459999999999994</v>
      </c>
      <c r="N75" s="48">
        <f t="shared" si="10"/>
        <v>6.1470049699190836E-3</v>
      </c>
      <c r="O75" t="str">
        <f t="shared" si="11"/>
        <v>pr_apyear</v>
      </c>
      <c r="Q75" t="s">
        <v>175</v>
      </c>
      <c r="R75">
        <v>357932</v>
      </c>
      <c r="S75">
        <v>135288</v>
      </c>
      <c r="T75" s="21">
        <v>37.799999999999997</v>
      </c>
      <c r="U75">
        <v>222644</v>
      </c>
      <c r="V75">
        <v>62.2</v>
      </c>
      <c r="W75" t="str">
        <f t="shared" si="12"/>
        <v>pr_country_name</v>
      </c>
      <c r="AA75" t="s">
        <v>184</v>
      </c>
    </row>
    <row r="76" spans="1:27" x14ac:dyDescent="0.3">
      <c r="A76" t="s">
        <v>170</v>
      </c>
      <c r="B76">
        <v>373184</v>
      </c>
      <c r="C76">
        <v>89766</v>
      </c>
      <c r="D76" s="21">
        <v>24.05</v>
      </c>
      <c r="E76">
        <v>283418</v>
      </c>
      <c r="F76">
        <v>75.95</v>
      </c>
      <c r="H76" t="str">
        <f t="shared" si="13"/>
        <v>pr_snyear</v>
      </c>
      <c r="I76">
        <f t="shared" si="13"/>
        <v>357932</v>
      </c>
      <c r="J76">
        <f t="shared" si="13"/>
        <v>87151</v>
      </c>
      <c r="K76" s="21">
        <f t="shared" si="13"/>
        <v>24.35</v>
      </c>
      <c r="L76">
        <f t="shared" si="13"/>
        <v>270781</v>
      </c>
      <c r="M76">
        <f t="shared" si="13"/>
        <v>75.650000000000006</v>
      </c>
      <c r="N76" s="48">
        <f t="shared" si="10"/>
        <v>3.9656311962987063E-3</v>
      </c>
      <c r="O76" t="str">
        <f t="shared" si="11"/>
        <v>pr_snyear</v>
      </c>
      <c r="Q76" t="s">
        <v>177</v>
      </c>
      <c r="R76">
        <v>357932</v>
      </c>
      <c r="S76">
        <v>135288</v>
      </c>
      <c r="T76" s="21">
        <v>37.799999999999997</v>
      </c>
      <c r="U76">
        <v>222644</v>
      </c>
      <c r="V76">
        <v>62.2</v>
      </c>
      <c r="W76" t="str">
        <f t="shared" si="12"/>
        <v>pr_WBCode</v>
      </c>
      <c r="AA76" t="s">
        <v>186</v>
      </c>
    </row>
    <row r="77" spans="1:27" x14ac:dyDescent="0.3">
      <c r="A77" t="s">
        <v>239</v>
      </c>
      <c r="B77">
        <v>373184</v>
      </c>
      <c r="C77">
        <v>23864</v>
      </c>
      <c r="D77" s="21">
        <v>6.3949999999999996</v>
      </c>
      <c r="E77">
        <v>349320</v>
      </c>
      <c r="F77">
        <v>93.61</v>
      </c>
      <c r="H77" t="str">
        <f t="shared" si="13"/>
        <v>pr_country_lower</v>
      </c>
      <c r="I77">
        <f t="shared" si="13"/>
        <v>357932</v>
      </c>
      <c r="J77">
        <f t="shared" si="13"/>
        <v>22734</v>
      </c>
      <c r="K77" s="21">
        <f t="shared" si="13"/>
        <v>6.351</v>
      </c>
      <c r="L77">
        <f t="shared" si="13"/>
        <v>335198</v>
      </c>
      <c r="M77">
        <f t="shared" si="13"/>
        <v>93.65</v>
      </c>
      <c r="N77" s="48">
        <f t="shared" si="10"/>
        <v>-4.2712226374806462E-4</v>
      </c>
      <c r="O77" t="str">
        <f t="shared" si="11"/>
        <v>pr_country_lower</v>
      </c>
      <c r="Q77" t="s">
        <v>178</v>
      </c>
      <c r="R77">
        <v>357932</v>
      </c>
      <c r="S77">
        <v>135438</v>
      </c>
      <c r="T77" s="21">
        <v>37.840000000000003</v>
      </c>
      <c r="U77">
        <v>222494</v>
      </c>
      <c r="V77">
        <v>62.16</v>
      </c>
      <c r="W77" t="str">
        <f t="shared" si="12"/>
        <v>pr_ppp</v>
      </c>
      <c r="AA77" t="s">
        <v>188</v>
      </c>
    </row>
    <row r="78" spans="1:27" x14ac:dyDescent="0.3">
      <c r="A78" t="s">
        <v>173</v>
      </c>
      <c r="B78">
        <v>373184</v>
      </c>
      <c r="C78">
        <v>89766</v>
      </c>
      <c r="D78" s="21">
        <v>24.05</v>
      </c>
      <c r="E78">
        <v>283418</v>
      </c>
      <c r="F78">
        <v>75.95</v>
      </c>
      <c r="H78" t="str">
        <f t="shared" si="13"/>
        <v>pr_year</v>
      </c>
      <c r="I78">
        <f t="shared" si="13"/>
        <v>357932</v>
      </c>
      <c r="J78">
        <f t="shared" si="13"/>
        <v>87151</v>
      </c>
      <c r="K78" s="21">
        <f t="shared" si="13"/>
        <v>24.35</v>
      </c>
      <c r="L78">
        <f t="shared" si="13"/>
        <v>270781</v>
      </c>
      <c r="M78">
        <f t="shared" si="13"/>
        <v>75.650000000000006</v>
      </c>
      <c r="N78" s="48">
        <f t="shared" si="10"/>
        <v>3.9656311962987063E-3</v>
      </c>
      <c r="O78" t="str">
        <f t="shared" si="11"/>
        <v>pr_year</v>
      </c>
      <c r="Q78" t="s">
        <v>179</v>
      </c>
      <c r="R78">
        <v>357932</v>
      </c>
      <c r="S78">
        <v>261664</v>
      </c>
      <c r="T78" s="21">
        <v>73.099999999999994</v>
      </c>
      <c r="U78">
        <v>96268</v>
      </c>
      <c r="V78">
        <v>26.9</v>
      </c>
      <c r="W78" t="str">
        <f t="shared" si="12"/>
        <v>pr_borrower_fin</v>
      </c>
      <c r="AA78" t="s">
        <v>190</v>
      </c>
    </row>
    <row r="79" spans="1:27" x14ac:dyDescent="0.3">
      <c r="A79" t="s">
        <v>175</v>
      </c>
      <c r="B79">
        <v>373184</v>
      </c>
      <c r="C79">
        <v>138128</v>
      </c>
      <c r="D79" s="21">
        <v>37.01</v>
      </c>
      <c r="E79">
        <v>235056</v>
      </c>
      <c r="F79">
        <v>62.99</v>
      </c>
      <c r="H79" t="str">
        <f t="shared" si="13"/>
        <v>pr_country_name</v>
      </c>
      <c r="I79">
        <f t="shared" si="13"/>
        <v>357932</v>
      </c>
      <c r="J79">
        <f t="shared" si="13"/>
        <v>135288</v>
      </c>
      <c r="K79" s="21">
        <f t="shared" si="13"/>
        <v>37.799999999999997</v>
      </c>
      <c r="L79">
        <f t="shared" si="13"/>
        <v>222644</v>
      </c>
      <c r="M79">
        <f t="shared" si="13"/>
        <v>62.2</v>
      </c>
      <c r="N79" s="48">
        <f t="shared" si="10"/>
        <v>1.2700964630225067E-2</v>
      </c>
      <c r="O79" t="str">
        <f t="shared" si="11"/>
        <v>pr_country_name</v>
      </c>
      <c r="Q79" t="s">
        <v>240</v>
      </c>
      <c r="R79">
        <v>357932</v>
      </c>
      <c r="S79">
        <v>135438</v>
      </c>
      <c r="T79" s="21">
        <v>37.840000000000003</v>
      </c>
      <c r="U79">
        <v>222494</v>
      </c>
      <c r="V79">
        <v>62.16</v>
      </c>
      <c r="W79" t="str">
        <f t="shared" si="12"/>
        <v>pr_donorfinancing</v>
      </c>
      <c r="AA79" t="s">
        <v>192</v>
      </c>
    </row>
    <row r="80" spans="1:27" x14ac:dyDescent="0.3">
      <c r="A80" t="s">
        <v>177</v>
      </c>
      <c r="B80">
        <v>373184</v>
      </c>
      <c r="C80">
        <v>138128</v>
      </c>
      <c r="D80" s="21">
        <v>37.01</v>
      </c>
      <c r="E80">
        <v>235056</v>
      </c>
      <c r="F80">
        <v>62.99</v>
      </c>
      <c r="H80" t="str">
        <f t="shared" si="13"/>
        <v>pr_WBCode</v>
      </c>
      <c r="I80">
        <f t="shared" si="13"/>
        <v>357932</v>
      </c>
      <c r="J80">
        <f t="shared" si="13"/>
        <v>135288</v>
      </c>
      <c r="K80" s="21">
        <f t="shared" si="13"/>
        <v>37.799999999999997</v>
      </c>
      <c r="L80">
        <f t="shared" si="13"/>
        <v>222644</v>
      </c>
      <c r="M80">
        <f t="shared" si="13"/>
        <v>62.2</v>
      </c>
      <c r="N80" s="48">
        <f t="shared" si="10"/>
        <v>1.2700964630225067E-2</v>
      </c>
      <c r="O80" t="str">
        <f t="shared" si="11"/>
        <v>pr_WBCode</v>
      </c>
      <c r="Q80" t="s">
        <v>182</v>
      </c>
      <c r="R80">
        <v>357932</v>
      </c>
      <c r="S80">
        <v>135438</v>
      </c>
      <c r="T80" s="21">
        <v>37.840000000000003</v>
      </c>
      <c r="U80">
        <v>222494</v>
      </c>
      <c r="V80">
        <v>62.16</v>
      </c>
      <c r="W80" t="str">
        <f t="shared" si="12"/>
        <v>pr_finalcosts</v>
      </c>
      <c r="AA80" t="s">
        <v>194</v>
      </c>
    </row>
    <row r="81" spans="1:27" x14ac:dyDescent="0.3">
      <c r="A81" t="s">
        <v>178</v>
      </c>
      <c r="B81">
        <v>373184</v>
      </c>
      <c r="C81">
        <v>138278</v>
      </c>
      <c r="D81" s="21">
        <v>37.049999999999997</v>
      </c>
      <c r="E81">
        <v>234906</v>
      </c>
      <c r="F81">
        <v>62.95</v>
      </c>
      <c r="H81" t="str">
        <f t="shared" si="13"/>
        <v>pr_ppp</v>
      </c>
      <c r="I81">
        <f t="shared" si="13"/>
        <v>357932</v>
      </c>
      <c r="J81">
        <f t="shared" si="13"/>
        <v>135438</v>
      </c>
      <c r="K81" s="21">
        <f t="shared" si="13"/>
        <v>37.840000000000003</v>
      </c>
      <c r="L81">
        <f t="shared" si="13"/>
        <v>222494</v>
      </c>
      <c r="M81">
        <f t="shared" si="13"/>
        <v>62.16</v>
      </c>
      <c r="N81" s="48">
        <f t="shared" si="10"/>
        <v>1.270913770913781E-2</v>
      </c>
      <c r="O81" t="str">
        <f t="shared" si="11"/>
        <v>pr_ppp</v>
      </c>
      <c r="Q81" t="s">
        <v>184</v>
      </c>
      <c r="R81">
        <v>357932</v>
      </c>
      <c r="S81">
        <v>135560</v>
      </c>
      <c r="T81" s="21">
        <v>37.869999999999997</v>
      </c>
      <c r="U81">
        <v>222372</v>
      </c>
      <c r="V81">
        <v>62.13</v>
      </c>
      <c r="W81" t="str">
        <f t="shared" si="12"/>
        <v>pr_disbursed</v>
      </c>
      <c r="AA81" t="s">
        <v>196</v>
      </c>
    </row>
    <row r="82" spans="1:27" x14ac:dyDescent="0.3">
      <c r="A82" t="s">
        <v>179</v>
      </c>
      <c r="B82">
        <v>373184</v>
      </c>
      <c r="C82">
        <v>268835</v>
      </c>
      <c r="D82" s="21">
        <v>72.040000000000006</v>
      </c>
      <c r="E82">
        <v>104349</v>
      </c>
      <c r="F82">
        <v>27.96</v>
      </c>
      <c r="H82" t="str">
        <f t="shared" si="13"/>
        <v>pr_borrower_fin</v>
      </c>
      <c r="I82">
        <f t="shared" si="13"/>
        <v>357932</v>
      </c>
      <c r="J82">
        <f t="shared" si="13"/>
        <v>261664</v>
      </c>
      <c r="K82" s="21">
        <f t="shared" si="13"/>
        <v>73.099999999999994</v>
      </c>
      <c r="L82">
        <f t="shared" si="13"/>
        <v>96268</v>
      </c>
      <c r="M82">
        <f t="shared" si="13"/>
        <v>26.9</v>
      </c>
      <c r="N82" s="48">
        <f t="shared" si="10"/>
        <v>3.9405204460966632E-2</v>
      </c>
      <c r="O82" t="str">
        <f t="shared" si="11"/>
        <v>pr_borrower_fin</v>
      </c>
      <c r="Q82" t="s">
        <v>186</v>
      </c>
      <c r="R82">
        <v>357932</v>
      </c>
      <c r="S82">
        <v>211583</v>
      </c>
      <c r="T82" s="21">
        <v>59.11</v>
      </c>
      <c r="U82">
        <v>146349</v>
      </c>
      <c r="V82">
        <v>40.89</v>
      </c>
      <c r="W82" t="str">
        <f t="shared" si="12"/>
        <v>pr_repayments</v>
      </c>
      <c r="AA82" t="s">
        <v>198</v>
      </c>
    </row>
    <row r="83" spans="1:27" x14ac:dyDescent="0.3">
      <c r="A83" t="s">
        <v>240</v>
      </c>
      <c r="B83">
        <v>373184</v>
      </c>
      <c r="C83">
        <v>138278</v>
      </c>
      <c r="D83" s="21">
        <v>37.049999999999997</v>
      </c>
      <c r="E83">
        <v>234906</v>
      </c>
      <c r="F83">
        <v>62.95</v>
      </c>
      <c r="H83" t="str">
        <f t="shared" si="13"/>
        <v>pr_donorfinancing</v>
      </c>
      <c r="I83">
        <f t="shared" si="13"/>
        <v>357932</v>
      </c>
      <c r="J83">
        <f t="shared" si="13"/>
        <v>135438</v>
      </c>
      <c r="K83" s="21">
        <f t="shared" si="13"/>
        <v>37.840000000000003</v>
      </c>
      <c r="L83">
        <f t="shared" si="13"/>
        <v>222494</v>
      </c>
      <c r="M83">
        <f t="shared" si="13"/>
        <v>62.16</v>
      </c>
      <c r="N83" s="48">
        <f t="shared" si="10"/>
        <v>1.270913770913781E-2</v>
      </c>
      <c r="O83" t="str">
        <f t="shared" si="11"/>
        <v>pr_donorfinancing</v>
      </c>
      <c r="Q83" t="s">
        <v>188</v>
      </c>
      <c r="R83">
        <v>357932</v>
      </c>
      <c r="S83">
        <v>33527</v>
      </c>
      <c r="T83" s="21">
        <v>9.3670000000000009</v>
      </c>
      <c r="U83">
        <v>324405</v>
      </c>
      <c r="V83">
        <v>90.63</v>
      </c>
      <c r="W83" t="str">
        <f t="shared" si="12"/>
        <v>pr_iso3</v>
      </c>
      <c r="AA83" t="s">
        <v>200</v>
      </c>
    </row>
    <row r="84" spans="1:27" x14ac:dyDescent="0.3">
      <c r="A84" t="s">
        <v>182</v>
      </c>
      <c r="B84">
        <v>373184</v>
      </c>
      <c r="C84">
        <v>138281</v>
      </c>
      <c r="D84" s="21">
        <v>37.049999999999997</v>
      </c>
      <c r="E84">
        <v>234903</v>
      </c>
      <c r="F84">
        <v>62.95</v>
      </c>
      <c r="H84" t="str">
        <f t="shared" ref="H84:M93" si="14">VLOOKUP($A84,$Q$4:$V$105,H$3,FALSE)</f>
        <v>pr_finalcosts</v>
      </c>
      <c r="I84">
        <f t="shared" si="14"/>
        <v>357932</v>
      </c>
      <c r="J84">
        <f t="shared" si="14"/>
        <v>135438</v>
      </c>
      <c r="K84" s="21">
        <f t="shared" si="14"/>
        <v>37.840000000000003</v>
      </c>
      <c r="L84">
        <f t="shared" si="14"/>
        <v>222494</v>
      </c>
      <c r="M84">
        <f t="shared" si="14"/>
        <v>62.16</v>
      </c>
      <c r="N84" s="48">
        <f t="shared" si="10"/>
        <v>1.270913770913781E-2</v>
      </c>
      <c r="O84" t="str">
        <f t="shared" si="11"/>
        <v>pr_finalcosts</v>
      </c>
      <c r="Q84" t="s">
        <v>190</v>
      </c>
      <c r="R84">
        <v>357932</v>
      </c>
      <c r="S84">
        <v>127988</v>
      </c>
      <c r="T84" s="21">
        <v>35.76</v>
      </c>
      <c r="U84">
        <v>229944</v>
      </c>
      <c r="V84">
        <v>64.239999999999995</v>
      </c>
      <c r="W84" t="str">
        <f t="shared" si="12"/>
        <v>pr_corr_proc</v>
      </c>
      <c r="AA84" t="s">
        <v>241</v>
      </c>
    </row>
    <row r="85" spans="1:27" x14ac:dyDescent="0.3">
      <c r="A85" t="s">
        <v>184</v>
      </c>
      <c r="B85">
        <v>373184</v>
      </c>
      <c r="C85">
        <v>139132</v>
      </c>
      <c r="D85" s="21">
        <v>37.28</v>
      </c>
      <c r="E85">
        <v>234052</v>
      </c>
      <c r="F85">
        <v>62.72</v>
      </c>
      <c r="H85" t="str">
        <f t="shared" si="14"/>
        <v>pr_disbursed</v>
      </c>
      <c r="I85">
        <f t="shared" si="14"/>
        <v>357932</v>
      </c>
      <c r="J85">
        <f t="shared" si="14"/>
        <v>135560</v>
      </c>
      <c r="K85" s="21">
        <f t="shared" si="14"/>
        <v>37.869999999999997</v>
      </c>
      <c r="L85">
        <f t="shared" si="14"/>
        <v>222372</v>
      </c>
      <c r="M85">
        <f t="shared" si="14"/>
        <v>62.13</v>
      </c>
      <c r="N85" s="48">
        <f t="shared" si="10"/>
        <v>9.4962176082407264E-3</v>
      </c>
      <c r="O85" t="str">
        <f t="shared" si="11"/>
        <v>pr_disbursed</v>
      </c>
      <c r="Q85" t="s">
        <v>192</v>
      </c>
      <c r="R85">
        <v>357932</v>
      </c>
      <c r="S85">
        <v>67050</v>
      </c>
      <c r="T85" s="21">
        <v>18.73</v>
      </c>
      <c r="U85">
        <v>290882</v>
      </c>
      <c r="V85">
        <v>81.27</v>
      </c>
      <c r="W85" t="str">
        <f t="shared" si="12"/>
        <v>pr_corr_cons</v>
      </c>
      <c r="AA85" t="s">
        <v>244</v>
      </c>
    </row>
    <row r="86" spans="1:27" x14ac:dyDescent="0.3">
      <c r="A86" t="s">
        <v>186</v>
      </c>
      <c r="B86">
        <v>373184</v>
      </c>
      <c r="C86">
        <v>225974</v>
      </c>
      <c r="D86" s="21">
        <v>60.55</v>
      </c>
      <c r="E86">
        <v>147210</v>
      </c>
      <c r="F86">
        <v>39.450000000000003</v>
      </c>
      <c r="H86" t="str">
        <f t="shared" si="14"/>
        <v>pr_repayments</v>
      </c>
      <c r="I86">
        <f t="shared" si="14"/>
        <v>357932</v>
      </c>
      <c r="J86">
        <f t="shared" si="14"/>
        <v>211583</v>
      </c>
      <c r="K86" s="21">
        <f t="shared" si="14"/>
        <v>59.11</v>
      </c>
      <c r="L86">
        <f t="shared" si="14"/>
        <v>146349</v>
      </c>
      <c r="M86">
        <f t="shared" si="14"/>
        <v>40.89</v>
      </c>
      <c r="N86" s="48">
        <f t="shared" si="10"/>
        <v>-3.5216434336023422E-2</v>
      </c>
      <c r="O86" t="str">
        <f t="shared" si="11"/>
        <v>pr_repayments</v>
      </c>
      <c r="Q86" t="s">
        <v>194</v>
      </c>
      <c r="R86">
        <v>357932</v>
      </c>
      <c r="S86">
        <v>67050</v>
      </c>
      <c r="T86" s="21">
        <v>18.73</v>
      </c>
      <c r="U86">
        <v>290882</v>
      </c>
      <c r="V86">
        <v>81.27</v>
      </c>
      <c r="W86" t="str">
        <f t="shared" si="12"/>
        <v>pr_fsuppl</v>
      </c>
      <c r="AA86" t="s">
        <v>243</v>
      </c>
    </row>
    <row r="87" spans="1:27" x14ac:dyDescent="0.3">
      <c r="A87" t="s">
        <v>188</v>
      </c>
      <c r="B87">
        <v>373184</v>
      </c>
      <c r="C87">
        <v>35030</v>
      </c>
      <c r="D87" s="21">
        <v>9.3870000000000005</v>
      </c>
      <c r="E87">
        <v>338154</v>
      </c>
      <c r="F87">
        <v>90.61</v>
      </c>
      <c r="H87" t="str">
        <f t="shared" si="14"/>
        <v>pr_iso3</v>
      </c>
      <c r="I87">
        <f t="shared" si="14"/>
        <v>357932</v>
      </c>
      <c r="J87">
        <f t="shared" si="14"/>
        <v>33527</v>
      </c>
      <c r="K87" s="21">
        <f t="shared" si="14"/>
        <v>9.3670000000000009</v>
      </c>
      <c r="L87">
        <f t="shared" si="14"/>
        <v>324405</v>
      </c>
      <c r="M87">
        <f t="shared" si="14"/>
        <v>90.63</v>
      </c>
      <c r="N87" s="48">
        <f t="shared" si="10"/>
        <v>-2.2067747986313606E-4</v>
      </c>
      <c r="O87" t="str">
        <f t="shared" si="11"/>
        <v>pr_iso3</v>
      </c>
      <c r="Q87" t="s">
        <v>196</v>
      </c>
      <c r="R87">
        <v>357932</v>
      </c>
      <c r="S87">
        <v>181464</v>
      </c>
      <c r="T87" s="21">
        <v>50.7</v>
      </c>
      <c r="U87">
        <v>176468</v>
      </c>
      <c r="V87">
        <v>49.3</v>
      </c>
      <c r="W87" t="str">
        <f t="shared" si="12"/>
        <v>pr_taxhav</v>
      </c>
      <c r="AA87" t="s">
        <v>242</v>
      </c>
    </row>
    <row r="88" spans="1:27" x14ac:dyDescent="0.3">
      <c r="A88" t="s">
        <v>190</v>
      </c>
      <c r="B88">
        <v>373184</v>
      </c>
      <c r="C88">
        <v>132039</v>
      </c>
      <c r="D88" s="21">
        <v>35.380000000000003</v>
      </c>
      <c r="E88">
        <v>241145</v>
      </c>
      <c r="F88">
        <v>64.62</v>
      </c>
      <c r="H88" t="str">
        <f t="shared" si="14"/>
        <v>pr_corr_proc</v>
      </c>
      <c r="I88">
        <f t="shared" si="14"/>
        <v>357932</v>
      </c>
      <c r="J88">
        <f t="shared" si="14"/>
        <v>127988</v>
      </c>
      <c r="K88" s="21">
        <f t="shared" si="14"/>
        <v>35.76</v>
      </c>
      <c r="L88">
        <f t="shared" si="14"/>
        <v>229944</v>
      </c>
      <c r="M88">
        <f t="shared" si="14"/>
        <v>64.239999999999995</v>
      </c>
      <c r="N88" s="48">
        <f t="shared" si="10"/>
        <v>5.9153175591533267E-3</v>
      </c>
      <c r="O88" t="str">
        <f t="shared" si="11"/>
        <v>pr_corr_proc</v>
      </c>
      <c r="Q88" t="s">
        <v>198</v>
      </c>
      <c r="R88">
        <v>357932</v>
      </c>
      <c r="S88">
        <v>181464</v>
      </c>
      <c r="T88" s="21">
        <v>50.7</v>
      </c>
      <c r="U88">
        <v>176468</v>
      </c>
      <c r="V88">
        <v>49.3</v>
      </c>
      <c r="W88" t="str">
        <f t="shared" si="12"/>
        <v>pr_taxhav_fixed</v>
      </c>
      <c r="AA88" t="s">
        <v>209</v>
      </c>
    </row>
    <row r="89" spans="1:27" x14ac:dyDescent="0.3">
      <c r="A89" t="s">
        <v>192</v>
      </c>
      <c r="B89">
        <v>373184</v>
      </c>
      <c r="C89">
        <v>67675</v>
      </c>
      <c r="D89" s="21">
        <v>18.13</v>
      </c>
      <c r="E89">
        <v>305509</v>
      </c>
      <c r="F89">
        <v>81.87</v>
      </c>
      <c r="H89" t="str">
        <f t="shared" si="14"/>
        <v>pr_corr_cons</v>
      </c>
      <c r="I89">
        <f t="shared" si="14"/>
        <v>357932</v>
      </c>
      <c r="J89">
        <f t="shared" si="14"/>
        <v>67050</v>
      </c>
      <c r="K89" s="21">
        <f t="shared" si="14"/>
        <v>18.73</v>
      </c>
      <c r="L89">
        <f t="shared" si="14"/>
        <v>290882</v>
      </c>
      <c r="M89">
        <f t="shared" si="14"/>
        <v>81.27</v>
      </c>
      <c r="N89" s="48">
        <f t="shared" si="10"/>
        <v>7.3827980804726046E-3</v>
      </c>
      <c r="O89" t="str">
        <f t="shared" si="11"/>
        <v>pr_corr_cons</v>
      </c>
      <c r="Q89" t="s">
        <v>200</v>
      </c>
      <c r="R89">
        <v>357932</v>
      </c>
      <c r="S89">
        <v>181464</v>
      </c>
      <c r="T89" s="21">
        <v>50.7</v>
      </c>
      <c r="U89">
        <v>176468</v>
      </c>
      <c r="V89">
        <v>49.3</v>
      </c>
      <c r="W89" t="str">
        <f t="shared" si="12"/>
        <v>pr_taxhav3bi</v>
      </c>
      <c r="AA89" t="s">
        <v>211</v>
      </c>
    </row>
    <row r="90" spans="1:27" x14ac:dyDescent="0.3">
      <c r="A90" t="s">
        <v>194</v>
      </c>
      <c r="B90">
        <v>373184</v>
      </c>
      <c r="C90">
        <v>67675</v>
      </c>
      <c r="D90" s="21">
        <v>18.13</v>
      </c>
      <c r="E90">
        <v>305509</v>
      </c>
      <c r="F90">
        <v>81.87</v>
      </c>
      <c r="H90" t="str">
        <f t="shared" si="14"/>
        <v>pr_fsuppl</v>
      </c>
      <c r="I90">
        <f t="shared" si="14"/>
        <v>357932</v>
      </c>
      <c r="J90">
        <f t="shared" si="14"/>
        <v>67050</v>
      </c>
      <c r="K90" s="21">
        <f t="shared" si="14"/>
        <v>18.73</v>
      </c>
      <c r="L90">
        <f t="shared" si="14"/>
        <v>290882</v>
      </c>
      <c r="M90">
        <f t="shared" si="14"/>
        <v>81.27</v>
      </c>
      <c r="N90" s="48">
        <f t="shared" si="10"/>
        <v>7.3827980804726046E-3</v>
      </c>
      <c r="O90" t="str">
        <f t="shared" si="11"/>
        <v>pr_fsuppl</v>
      </c>
      <c r="Q90" t="s">
        <v>241</v>
      </c>
      <c r="R90">
        <v>357932</v>
      </c>
      <c r="S90">
        <v>67050</v>
      </c>
      <c r="T90" s="21">
        <v>18.73</v>
      </c>
      <c r="U90">
        <v>290882</v>
      </c>
      <c r="V90">
        <v>81.27</v>
      </c>
      <c r="W90" t="str">
        <f t="shared" si="12"/>
        <v>pr_ca_contract_value</v>
      </c>
      <c r="AA90" t="s">
        <v>213</v>
      </c>
    </row>
    <row r="91" spans="1:27" x14ac:dyDescent="0.3">
      <c r="A91" t="s">
        <v>196</v>
      </c>
      <c r="B91">
        <v>373184</v>
      </c>
      <c r="C91">
        <v>186022</v>
      </c>
      <c r="D91" s="21">
        <v>49.85</v>
      </c>
      <c r="E91">
        <v>187162</v>
      </c>
      <c r="F91">
        <v>50.15</v>
      </c>
      <c r="H91" t="str">
        <f t="shared" si="14"/>
        <v>pr_taxhav</v>
      </c>
      <c r="I91">
        <f t="shared" si="14"/>
        <v>357932</v>
      </c>
      <c r="J91">
        <f t="shared" si="14"/>
        <v>181464</v>
      </c>
      <c r="K91" s="21">
        <f t="shared" si="14"/>
        <v>50.7</v>
      </c>
      <c r="L91">
        <f t="shared" si="14"/>
        <v>176468</v>
      </c>
      <c r="M91">
        <f t="shared" si="14"/>
        <v>49.3</v>
      </c>
      <c r="N91" s="48">
        <f t="shared" si="10"/>
        <v>1.7241379310344859E-2</v>
      </c>
      <c r="O91" t="str">
        <f t="shared" si="11"/>
        <v>pr_taxhav</v>
      </c>
      <c r="Q91" t="s">
        <v>244</v>
      </c>
      <c r="R91">
        <v>357932</v>
      </c>
      <c r="S91">
        <v>67050</v>
      </c>
      <c r="T91" s="21">
        <v>18.73</v>
      </c>
      <c r="U91">
        <v>290882</v>
      </c>
      <c r="V91">
        <v>81.27</v>
      </c>
      <c r="W91" t="str">
        <f t="shared" si="12"/>
        <v>pr_ca_contract_value_original</v>
      </c>
      <c r="AA91" t="s">
        <v>215</v>
      </c>
    </row>
    <row r="92" spans="1:27" x14ac:dyDescent="0.3">
      <c r="A92" t="s">
        <v>198</v>
      </c>
      <c r="B92">
        <v>373184</v>
      </c>
      <c r="C92">
        <v>186022</v>
      </c>
      <c r="D92" s="21">
        <v>49.85</v>
      </c>
      <c r="E92">
        <v>187162</v>
      </c>
      <c r="F92">
        <v>50.15</v>
      </c>
      <c r="H92" t="str">
        <f t="shared" si="14"/>
        <v>pr_taxhav_fixed</v>
      </c>
      <c r="I92">
        <f t="shared" si="14"/>
        <v>357932</v>
      </c>
      <c r="J92">
        <f t="shared" si="14"/>
        <v>181464</v>
      </c>
      <c r="K92" s="21">
        <f t="shared" si="14"/>
        <v>50.7</v>
      </c>
      <c r="L92">
        <f t="shared" si="14"/>
        <v>176468</v>
      </c>
      <c r="M92">
        <f t="shared" si="14"/>
        <v>49.3</v>
      </c>
      <c r="N92" s="48">
        <f t="shared" si="10"/>
        <v>1.7241379310344859E-2</v>
      </c>
      <c r="O92" t="str">
        <f t="shared" si="11"/>
        <v>pr_taxhav_fixed</v>
      </c>
      <c r="Q92" t="s">
        <v>243</v>
      </c>
      <c r="R92">
        <v>357932</v>
      </c>
      <c r="S92">
        <v>67050</v>
      </c>
      <c r="T92" s="21">
        <v>18.73</v>
      </c>
      <c r="U92">
        <v>290882</v>
      </c>
      <c r="V92">
        <v>81.27</v>
      </c>
      <c r="W92" t="str">
        <f t="shared" si="12"/>
        <v>pr_min_ca_signdate</v>
      </c>
      <c r="AA92" t="s">
        <v>218</v>
      </c>
    </row>
    <row r="93" spans="1:27" x14ac:dyDescent="0.3">
      <c r="A93" t="s">
        <v>200</v>
      </c>
      <c r="B93">
        <v>373184</v>
      </c>
      <c r="C93">
        <v>186022</v>
      </c>
      <c r="D93" s="21">
        <v>49.85</v>
      </c>
      <c r="E93">
        <v>187162</v>
      </c>
      <c r="F93">
        <v>50.15</v>
      </c>
      <c r="H93" t="str">
        <f t="shared" si="14"/>
        <v>pr_taxhav3bi</v>
      </c>
      <c r="I93">
        <f t="shared" si="14"/>
        <v>357932</v>
      </c>
      <c r="J93">
        <f t="shared" si="14"/>
        <v>181464</v>
      </c>
      <c r="K93" s="21">
        <f t="shared" si="14"/>
        <v>50.7</v>
      </c>
      <c r="L93">
        <f t="shared" si="14"/>
        <v>176468</v>
      </c>
      <c r="M93">
        <f t="shared" si="14"/>
        <v>49.3</v>
      </c>
      <c r="N93" s="48">
        <f t="shared" si="10"/>
        <v>1.7241379310344859E-2</v>
      </c>
      <c r="O93" t="str">
        <f t="shared" si="11"/>
        <v>pr_taxhav3bi</v>
      </c>
      <c r="Q93" t="s">
        <v>242</v>
      </c>
      <c r="R93">
        <v>357932</v>
      </c>
      <c r="S93">
        <v>67050</v>
      </c>
      <c r="T93" s="21">
        <v>18.73</v>
      </c>
      <c r="U93">
        <v>290882</v>
      </c>
      <c r="V93">
        <v>81.27</v>
      </c>
      <c r="W93" t="str">
        <f t="shared" si="12"/>
        <v>pr_max_ca_signdate</v>
      </c>
      <c r="AA93" t="s">
        <v>220</v>
      </c>
    </row>
    <row r="94" spans="1:27" x14ac:dyDescent="0.3">
      <c r="A94" t="s">
        <v>241</v>
      </c>
      <c r="B94">
        <v>373184</v>
      </c>
      <c r="C94">
        <v>67675</v>
      </c>
      <c r="D94" s="21">
        <v>18.13</v>
      </c>
      <c r="E94">
        <v>305509</v>
      </c>
      <c r="F94">
        <v>81.87</v>
      </c>
      <c r="H94" t="str">
        <f t="shared" ref="H94:M103" si="15">VLOOKUP($A94,$Q$4:$V$105,H$3,FALSE)</f>
        <v>pr_ca_contract_value</v>
      </c>
      <c r="I94">
        <f t="shared" si="15"/>
        <v>357932</v>
      </c>
      <c r="J94">
        <f t="shared" si="15"/>
        <v>67050</v>
      </c>
      <c r="K94" s="21">
        <f t="shared" si="15"/>
        <v>18.73</v>
      </c>
      <c r="L94">
        <f t="shared" si="15"/>
        <v>290882</v>
      </c>
      <c r="M94">
        <f t="shared" si="15"/>
        <v>81.27</v>
      </c>
      <c r="N94" s="48">
        <f t="shared" si="10"/>
        <v>7.3827980804726046E-3</v>
      </c>
      <c r="O94" t="str">
        <f t="shared" si="11"/>
        <v>pr_ca_contract_value</v>
      </c>
      <c r="Q94" t="s">
        <v>206</v>
      </c>
      <c r="R94">
        <v>357932</v>
      </c>
      <c r="S94">
        <v>22734</v>
      </c>
      <c r="T94" s="21">
        <v>6.351</v>
      </c>
      <c r="U94">
        <v>335198</v>
      </c>
      <c r="V94">
        <v>93.65</v>
      </c>
      <c r="W94" t="str">
        <f t="shared" si="12"/>
        <v>pr_merge1</v>
      </c>
      <c r="AA94" t="s">
        <v>223</v>
      </c>
    </row>
    <row r="95" spans="1:27" x14ac:dyDescent="0.3">
      <c r="A95" t="s">
        <v>244</v>
      </c>
      <c r="B95">
        <v>373184</v>
      </c>
      <c r="C95">
        <v>67675</v>
      </c>
      <c r="D95" s="21">
        <v>18.13</v>
      </c>
      <c r="E95">
        <v>305509</v>
      </c>
      <c r="F95">
        <v>81.87</v>
      </c>
      <c r="H95" t="str">
        <f t="shared" si="15"/>
        <v>pr_ca_contract_value_original</v>
      </c>
      <c r="I95">
        <f t="shared" si="15"/>
        <v>357932</v>
      </c>
      <c r="J95">
        <f t="shared" si="15"/>
        <v>67050</v>
      </c>
      <c r="K95" s="21">
        <f t="shared" si="15"/>
        <v>18.73</v>
      </c>
      <c r="L95">
        <f t="shared" si="15"/>
        <v>290882</v>
      </c>
      <c r="M95">
        <f t="shared" si="15"/>
        <v>81.27</v>
      </c>
      <c r="N95" s="48">
        <f t="shared" si="10"/>
        <v>7.3827980804726046E-3</v>
      </c>
      <c r="O95" t="str">
        <f t="shared" si="11"/>
        <v>pr_ca_contract_value_original</v>
      </c>
      <c r="Q95" t="s">
        <v>209</v>
      </c>
      <c r="R95">
        <v>357932</v>
      </c>
      <c r="S95">
        <v>215184</v>
      </c>
      <c r="T95" s="21">
        <v>60.12</v>
      </c>
      <c r="U95">
        <v>142748</v>
      </c>
      <c r="V95">
        <v>39.880000000000003</v>
      </c>
      <c r="W95" t="str">
        <f t="shared" si="12"/>
        <v>pr_anb_mycsh</v>
      </c>
      <c r="AA95" t="s">
        <v>1462</v>
      </c>
    </row>
    <row r="96" spans="1:27" x14ac:dyDescent="0.3">
      <c r="A96" t="s">
        <v>243</v>
      </c>
      <c r="B96">
        <v>373184</v>
      </c>
      <c r="C96">
        <v>68167</v>
      </c>
      <c r="D96" s="21">
        <v>18.27</v>
      </c>
      <c r="E96">
        <v>305017</v>
      </c>
      <c r="F96">
        <v>81.73</v>
      </c>
      <c r="H96" t="str">
        <f t="shared" si="15"/>
        <v>pr_min_ca_signdate</v>
      </c>
      <c r="I96">
        <f t="shared" si="15"/>
        <v>357932</v>
      </c>
      <c r="J96">
        <f t="shared" si="15"/>
        <v>67050</v>
      </c>
      <c r="K96" s="21">
        <f t="shared" si="15"/>
        <v>18.73</v>
      </c>
      <c r="L96">
        <f t="shared" si="15"/>
        <v>290882</v>
      </c>
      <c r="M96">
        <f t="shared" si="15"/>
        <v>81.27</v>
      </c>
      <c r="N96" s="48">
        <f t="shared" si="10"/>
        <v>5.6601451950290139E-3</v>
      </c>
      <c r="O96" t="str">
        <f t="shared" si="11"/>
        <v>pr_min_ca_signdate</v>
      </c>
      <c r="Q96" t="s">
        <v>211</v>
      </c>
      <c r="R96">
        <v>357932</v>
      </c>
      <c r="S96">
        <v>214276</v>
      </c>
      <c r="T96" s="21">
        <v>59.87</v>
      </c>
      <c r="U96">
        <v>143656</v>
      </c>
      <c r="V96">
        <v>40.130000000000003</v>
      </c>
      <c r="W96" t="str">
        <f t="shared" si="12"/>
        <v>pr_anb_ynrc</v>
      </c>
      <c r="AA96" t="s">
        <v>1389</v>
      </c>
    </row>
    <row r="97" spans="1:23" x14ac:dyDescent="0.3">
      <c r="A97" t="s">
        <v>242</v>
      </c>
      <c r="B97">
        <v>373184</v>
      </c>
      <c r="C97">
        <v>68167</v>
      </c>
      <c r="D97" s="21">
        <v>18.27</v>
      </c>
      <c r="E97">
        <v>305017</v>
      </c>
      <c r="F97">
        <v>81.73</v>
      </c>
      <c r="H97" t="str">
        <f t="shared" si="15"/>
        <v>pr_max_ca_signdate</v>
      </c>
      <c r="I97">
        <f t="shared" si="15"/>
        <v>357932</v>
      </c>
      <c r="J97">
        <f t="shared" si="15"/>
        <v>67050</v>
      </c>
      <c r="K97" s="21">
        <f t="shared" si="15"/>
        <v>18.73</v>
      </c>
      <c r="L97">
        <f t="shared" si="15"/>
        <v>290882</v>
      </c>
      <c r="M97">
        <f t="shared" si="15"/>
        <v>81.27</v>
      </c>
      <c r="N97" s="48">
        <f t="shared" si="10"/>
        <v>5.6601451950290139E-3</v>
      </c>
      <c r="O97" t="str">
        <f t="shared" si="11"/>
        <v>pr_max_ca_signdate</v>
      </c>
      <c r="Q97" t="s">
        <v>213</v>
      </c>
      <c r="R97">
        <v>357932</v>
      </c>
      <c r="S97">
        <v>215184</v>
      </c>
      <c r="T97" s="21">
        <v>60.12</v>
      </c>
      <c r="U97">
        <v>142748</v>
      </c>
      <c r="V97">
        <v>39.880000000000003</v>
      </c>
      <c r="W97" t="str">
        <f t="shared" si="12"/>
        <v>pr_anb_capt100</v>
      </c>
    </row>
    <row r="98" spans="1:23" x14ac:dyDescent="0.3">
      <c r="A98" t="s">
        <v>206</v>
      </c>
      <c r="B98">
        <v>373184</v>
      </c>
      <c r="C98">
        <v>23864</v>
      </c>
      <c r="D98" s="21">
        <v>6.3949999999999996</v>
      </c>
      <c r="E98">
        <v>349320</v>
      </c>
      <c r="F98">
        <v>93.61</v>
      </c>
      <c r="H98" t="str">
        <f t="shared" si="15"/>
        <v>pr_merge1</v>
      </c>
      <c r="I98">
        <f t="shared" si="15"/>
        <v>357932</v>
      </c>
      <c r="J98">
        <f t="shared" si="15"/>
        <v>22734</v>
      </c>
      <c r="K98" s="21">
        <f t="shared" si="15"/>
        <v>6.351</v>
      </c>
      <c r="L98">
        <f t="shared" si="15"/>
        <v>335198</v>
      </c>
      <c r="M98">
        <f t="shared" si="15"/>
        <v>93.65</v>
      </c>
      <c r="N98" s="48">
        <f t="shared" si="10"/>
        <v>-4.2712226374806462E-4</v>
      </c>
      <c r="O98" s="30" t="e">
        <f t="shared" si="11"/>
        <v>#N/A</v>
      </c>
      <c r="Q98" t="s">
        <v>215</v>
      </c>
      <c r="R98">
        <v>357932</v>
      </c>
      <c r="S98">
        <v>215184</v>
      </c>
      <c r="T98" s="21">
        <v>60.12</v>
      </c>
      <c r="U98">
        <v>142748</v>
      </c>
      <c r="V98">
        <v>39.880000000000003</v>
      </c>
      <c r="W98" t="str">
        <f t="shared" si="12"/>
        <v>pr_anb_capt50</v>
      </c>
    </row>
    <row r="99" spans="1:23" x14ac:dyDescent="0.3">
      <c r="A99" t="s">
        <v>209</v>
      </c>
      <c r="B99">
        <v>373184</v>
      </c>
      <c r="C99">
        <v>220714</v>
      </c>
      <c r="D99" s="21">
        <v>59.14</v>
      </c>
      <c r="E99">
        <v>152470</v>
      </c>
      <c r="F99">
        <v>40.86</v>
      </c>
      <c r="H99" t="str">
        <f t="shared" si="15"/>
        <v>pr_anb_mycsh</v>
      </c>
      <c r="I99">
        <f t="shared" si="15"/>
        <v>357932</v>
      </c>
      <c r="J99">
        <f t="shared" si="15"/>
        <v>215184</v>
      </c>
      <c r="K99" s="21">
        <f t="shared" si="15"/>
        <v>60.12</v>
      </c>
      <c r="L99">
        <f t="shared" si="15"/>
        <v>142748</v>
      </c>
      <c r="M99">
        <f t="shared" si="15"/>
        <v>39.880000000000003</v>
      </c>
      <c r="N99" s="48">
        <f t="shared" si="10"/>
        <v>2.4573721163490391E-2</v>
      </c>
      <c r="O99" t="str">
        <f t="shared" si="11"/>
        <v>pr_anb_mycsh</v>
      </c>
      <c r="Q99" t="s">
        <v>217</v>
      </c>
      <c r="R99">
        <v>357932</v>
      </c>
      <c r="S99">
        <v>22734</v>
      </c>
      <c r="T99" s="21">
        <v>6.351</v>
      </c>
      <c r="U99">
        <v>335198</v>
      </c>
      <c r="V99">
        <v>93.65</v>
      </c>
      <c r="W99" t="str">
        <f t="shared" si="12"/>
        <v>pr_merge2</v>
      </c>
    </row>
    <row r="100" spans="1:23" x14ac:dyDescent="0.3">
      <c r="A100" t="s">
        <v>211</v>
      </c>
      <c r="B100">
        <v>373184</v>
      </c>
      <c r="C100">
        <v>219868</v>
      </c>
      <c r="D100" s="21">
        <v>58.92</v>
      </c>
      <c r="E100">
        <v>153316</v>
      </c>
      <c r="F100">
        <v>41.08</v>
      </c>
      <c r="H100" t="str">
        <f t="shared" si="15"/>
        <v>pr_anb_ynrc</v>
      </c>
      <c r="I100">
        <f t="shared" si="15"/>
        <v>357932</v>
      </c>
      <c r="J100">
        <f t="shared" si="15"/>
        <v>214276</v>
      </c>
      <c r="K100" s="21">
        <f t="shared" si="15"/>
        <v>59.87</v>
      </c>
      <c r="L100">
        <f t="shared" si="15"/>
        <v>143656</v>
      </c>
      <c r="M100">
        <f t="shared" si="15"/>
        <v>40.130000000000003</v>
      </c>
      <c r="N100" s="48">
        <f t="shared" si="10"/>
        <v>2.3673062546723043E-2</v>
      </c>
      <c r="O100" t="str">
        <f t="shared" si="11"/>
        <v>pr_anb_ynrc</v>
      </c>
      <c r="Q100" t="s">
        <v>218</v>
      </c>
      <c r="R100">
        <v>357932</v>
      </c>
      <c r="S100">
        <v>291742</v>
      </c>
      <c r="T100" s="21">
        <v>81.510000000000005</v>
      </c>
      <c r="U100">
        <v>66190</v>
      </c>
      <c r="V100">
        <v>18.489999999999998</v>
      </c>
      <c r="W100" t="str">
        <f t="shared" si="12"/>
        <v>pr_subm_p</v>
      </c>
    </row>
    <row r="101" spans="1:23" x14ac:dyDescent="0.3">
      <c r="A101" t="s">
        <v>213</v>
      </c>
      <c r="B101">
        <v>373184</v>
      </c>
      <c r="C101">
        <v>220714</v>
      </c>
      <c r="D101" s="21">
        <v>59.14</v>
      </c>
      <c r="E101">
        <v>152470</v>
      </c>
      <c r="F101">
        <v>40.86</v>
      </c>
      <c r="H101" t="str">
        <f t="shared" si="15"/>
        <v>pr_anb_capt100</v>
      </c>
      <c r="I101">
        <f t="shared" si="15"/>
        <v>357932</v>
      </c>
      <c r="J101">
        <f t="shared" si="15"/>
        <v>215184</v>
      </c>
      <c r="K101" s="21">
        <f t="shared" si="15"/>
        <v>60.12</v>
      </c>
      <c r="L101">
        <f t="shared" si="15"/>
        <v>142748</v>
      </c>
      <c r="M101">
        <f t="shared" si="15"/>
        <v>39.880000000000003</v>
      </c>
      <c r="N101" s="48">
        <f t="shared" si="10"/>
        <v>2.4573721163490391E-2</v>
      </c>
      <c r="O101" t="str">
        <f t="shared" si="11"/>
        <v>pr_anb_capt100</v>
      </c>
      <c r="Q101" t="s">
        <v>220</v>
      </c>
      <c r="R101">
        <v>357932</v>
      </c>
      <c r="S101">
        <v>291742</v>
      </c>
      <c r="T101" s="21">
        <v>81.510000000000005</v>
      </c>
      <c r="U101">
        <v>66190</v>
      </c>
      <c r="V101">
        <v>18.489999999999998</v>
      </c>
      <c r="W101" t="str">
        <f t="shared" si="12"/>
        <v>pr_corr_submp</v>
      </c>
    </row>
    <row r="102" spans="1:23" x14ac:dyDescent="0.3">
      <c r="A102" t="s">
        <v>215</v>
      </c>
      <c r="B102">
        <v>373184</v>
      </c>
      <c r="C102">
        <v>220714</v>
      </c>
      <c r="D102" s="21">
        <v>59.14</v>
      </c>
      <c r="E102">
        <v>152470</v>
      </c>
      <c r="F102">
        <v>40.86</v>
      </c>
      <c r="H102" t="str">
        <f t="shared" si="15"/>
        <v>pr_anb_capt50</v>
      </c>
      <c r="I102">
        <f t="shared" si="15"/>
        <v>357932</v>
      </c>
      <c r="J102">
        <f t="shared" si="15"/>
        <v>215184</v>
      </c>
      <c r="K102" s="21">
        <f t="shared" si="15"/>
        <v>60.12</v>
      </c>
      <c r="L102">
        <f t="shared" si="15"/>
        <v>142748</v>
      </c>
      <c r="M102">
        <f t="shared" si="15"/>
        <v>39.880000000000003</v>
      </c>
      <c r="N102" s="48">
        <f t="shared" si="10"/>
        <v>2.4573721163490391E-2</v>
      </c>
      <c r="O102" t="str">
        <f t="shared" si="11"/>
        <v>pr_anb_capt50</v>
      </c>
      <c r="Q102" t="s">
        <v>222</v>
      </c>
      <c r="R102">
        <v>357932</v>
      </c>
      <c r="S102">
        <v>22734</v>
      </c>
      <c r="T102" s="21">
        <v>6.351</v>
      </c>
      <c r="U102">
        <v>335198</v>
      </c>
      <c r="V102">
        <v>93.65</v>
      </c>
      <c r="W102" t="str">
        <f t="shared" si="12"/>
        <v>pr_merge3</v>
      </c>
    </row>
    <row r="103" spans="1:23" x14ac:dyDescent="0.3">
      <c r="A103" t="s">
        <v>217</v>
      </c>
      <c r="B103">
        <v>373184</v>
      </c>
      <c r="C103">
        <v>23864</v>
      </c>
      <c r="D103" s="21">
        <v>6.3949999999999996</v>
      </c>
      <c r="E103">
        <v>349320</v>
      </c>
      <c r="F103">
        <v>93.61</v>
      </c>
      <c r="H103" t="str">
        <f t="shared" si="15"/>
        <v>pr_merge2</v>
      </c>
      <c r="I103">
        <f t="shared" si="15"/>
        <v>357932</v>
      </c>
      <c r="J103">
        <f t="shared" si="15"/>
        <v>22734</v>
      </c>
      <c r="K103" s="21">
        <f t="shared" si="15"/>
        <v>6.351</v>
      </c>
      <c r="L103">
        <f t="shared" si="15"/>
        <v>335198</v>
      </c>
      <c r="M103">
        <f t="shared" si="15"/>
        <v>93.65</v>
      </c>
      <c r="N103" s="48">
        <f t="shared" si="10"/>
        <v>-4.2712226374806462E-4</v>
      </c>
      <c r="O103" s="30" t="e">
        <f t="shared" si="11"/>
        <v>#N/A</v>
      </c>
      <c r="Q103" t="s">
        <v>223</v>
      </c>
      <c r="R103">
        <v>357932</v>
      </c>
      <c r="S103">
        <v>176885</v>
      </c>
      <c r="T103" s="21">
        <v>49.42</v>
      </c>
      <c r="U103">
        <v>181047</v>
      </c>
      <c r="V103">
        <v>50.58</v>
      </c>
      <c r="W103" t="str">
        <f t="shared" si="12"/>
        <v>pr_rf_publshare</v>
      </c>
    </row>
    <row r="104" spans="1:23" x14ac:dyDescent="0.3">
      <c r="A104" t="s">
        <v>218</v>
      </c>
      <c r="B104">
        <v>373184</v>
      </c>
      <c r="C104">
        <v>295779</v>
      </c>
      <c r="D104" s="21">
        <v>79.260000000000005</v>
      </c>
      <c r="E104">
        <v>77405</v>
      </c>
      <c r="F104">
        <v>20.74</v>
      </c>
      <c r="H104" t="str">
        <f t="shared" ref="H104:M109" si="16">VLOOKUP($A104,$Q$4:$V$105,H$3,FALSE)</f>
        <v>pr_subm_p</v>
      </c>
      <c r="I104">
        <f t="shared" si="16"/>
        <v>357932</v>
      </c>
      <c r="J104">
        <f t="shared" si="16"/>
        <v>291742</v>
      </c>
      <c r="K104" s="21">
        <f t="shared" si="16"/>
        <v>81.510000000000005</v>
      </c>
      <c r="L104">
        <f t="shared" si="16"/>
        <v>66190</v>
      </c>
      <c r="M104">
        <f t="shared" si="16"/>
        <v>18.489999999999998</v>
      </c>
      <c r="N104" s="48">
        <f t="shared" si="10"/>
        <v>0.12168739859383451</v>
      </c>
      <c r="O104" t="str">
        <f t="shared" si="11"/>
        <v>pr_subm_p</v>
      </c>
      <c r="Q104" t="s">
        <v>1462</v>
      </c>
      <c r="R104">
        <v>357932</v>
      </c>
      <c r="S104">
        <v>127094</v>
      </c>
      <c r="T104" s="21">
        <v>35.51</v>
      </c>
      <c r="U104">
        <v>230838</v>
      </c>
      <c r="V104">
        <v>64.489999999999995</v>
      </c>
      <c r="W104" t="str">
        <f t="shared" si="12"/>
        <v>pr_rf_publshare_original</v>
      </c>
    </row>
    <row r="105" spans="1:23" x14ac:dyDescent="0.3">
      <c r="A105" t="s">
        <v>220</v>
      </c>
      <c r="B105">
        <v>373184</v>
      </c>
      <c r="C105">
        <v>295779</v>
      </c>
      <c r="D105" s="21">
        <v>79.260000000000005</v>
      </c>
      <c r="E105">
        <v>77405</v>
      </c>
      <c r="F105">
        <v>20.74</v>
      </c>
      <c r="H105" t="str">
        <f t="shared" si="16"/>
        <v>pr_corr_submp</v>
      </c>
      <c r="I105">
        <f t="shared" si="16"/>
        <v>357932</v>
      </c>
      <c r="J105">
        <f t="shared" si="16"/>
        <v>291742</v>
      </c>
      <c r="K105" s="21">
        <f t="shared" si="16"/>
        <v>81.510000000000005</v>
      </c>
      <c r="L105">
        <f t="shared" si="16"/>
        <v>66190</v>
      </c>
      <c r="M105">
        <f t="shared" si="16"/>
        <v>18.489999999999998</v>
      </c>
      <c r="N105" s="48">
        <f t="shared" si="10"/>
        <v>0.12168739859383451</v>
      </c>
      <c r="O105" t="str">
        <f t="shared" si="11"/>
        <v>pr_corr_submp</v>
      </c>
      <c r="Q105" t="s">
        <v>1389</v>
      </c>
      <c r="R105">
        <v>357932</v>
      </c>
      <c r="S105">
        <v>22734</v>
      </c>
      <c r="T105" s="21">
        <v>6.351</v>
      </c>
      <c r="U105">
        <v>335198</v>
      </c>
      <c r="V105">
        <v>93.65</v>
      </c>
      <c r="W105" t="str">
        <f t="shared" si="12"/>
        <v>pr_admin_capacity</v>
      </c>
    </row>
    <row r="106" spans="1:23" x14ac:dyDescent="0.3">
      <c r="A106" t="s">
        <v>222</v>
      </c>
      <c r="B106">
        <v>373184</v>
      </c>
      <c r="C106">
        <v>23864</v>
      </c>
      <c r="D106" s="21">
        <v>6.3949999999999996</v>
      </c>
      <c r="E106">
        <v>349320</v>
      </c>
      <c r="F106">
        <v>93.61</v>
      </c>
      <c r="H106" t="str">
        <f t="shared" si="16"/>
        <v>pr_merge3</v>
      </c>
      <c r="I106">
        <f t="shared" si="16"/>
        <v>357932</v>
      </c>
      <c r="J106">
        <f t="shared" si="16"/>
        <v>22734</v>
      </c>
      <c r="K106" s="21">
        <f t="shared" si="16"/>
        <v>6.351</v>
      </c>
      <c r="L106">
        <f t="shared" si="16"/>
        <v>335198</v>
      </c>
      <c r="M106">
        <f t="shared" si="16"/>
        <v>93.65</v>
      </c>
      <c r="N106" s="48">
        <f t="shared" si="10"/>
        <v>-4.2712226374806462E-4</v>
      </c>
      <c r="O106" s="30" t="e">
        <f t="shared" si="11"/>
        <v>#N/A</v>
      </c>
    </row>
    <row r="107" spans="1:23" x14ac:dyDescent="0.3">
      <c r="A107" t="s">
        <v>223</v>
      </c>
      <c r="B107">
        <v>373184</v>
      </c>
      <c r="C107">
        <v>179660</v>
      </c>
      <c r="D107" s="21">
        <v>48.14</v>
      </c>
      <c r="E107">
        <v>193524</v>
      </c>
      <c r="F107">
        <v>51.86</v>
      </c>
      <c r="H107" t="str">
        <f t="shared" si="16"/>
        <v>pr_rf_publshare</v>
      </c>
      <c r="I107">
        <f t="shared" si="16"/>
        <v>357932</v>
      </c>
      <c r="J107">
        <f t="shared" si="16"/>
        <v>176885</v>
      </c>
      <c r="K107" s="21">
        <f t="shared" si="16"/>
        <v>49.42</v>
      </c>
      <c r="L107">
        <f t="shared" si="16"/>
        <v>181047</v>
      </c>
      <c r="M107">
        <f t="shared" si="16"/>
        <v>50.58</v>
      </c>
      <c r="N107" s="48">
        <f t="shared" si="10"/>
        <v>2.5306445235270883E-2</v>
      </c>
      <c r="O107" t="str">
        <f t="shared" si="11"/>
        <v>pr_rf_publshare</v>
      </c>
    </row>
    <row r="108" spans="1:23" x14ac:dyDescent="0.3">
      <c r="A108" t="s">
        <v>1462</v>
      </c>
      <c r="B108">
        <v>373184</v>
      </c>
      <c r="C108">
        <v>128755</v>
      </c>
      <c r="D108" s="21">
        <v>34.5</v>
      </c>
      <c r="E108">
        <v>244429</v>
      </c>
      <c r="F108">
        <v>65.5</v>
      </c>
      <c r="H108" t="str">
        <f t="shared" si="16"/>
        <v>pr_rf_publshare_original</v>
      </c>
      <c r="I108">
        <f t="shared" si="16"/>
        <v>357932</v>
      </c>
      <c r="J108">
        <f t="shared" si="16"/>
        <v>127094</v>
      </c>
      <c r="K108" s="21">
        <f t="shared" si="16"/>
        <v>35.51</v>
      </c>
      <c r="L108">
        <f t="shared" si="16"/>
        <v>230838</v>
      </c>
      <c r="M108">
        <f t="shared" si="16"/>
        <v>64.489999999999995</v>
      </c>
      <c r="N108" s="48">
        <f t="shared" si="10"/>
        <v>1.5661342843851841E-2</v>
      </c>
      <c r="O108" t="str">
        <f t="shared" si="11"/>
        <v>pr_rf_publshare_original</v>
      </c>
    </row>
    <row r="109" spans="1:23" x14ac:dyDescent="0.3">
      <c r="A109" t="s">
        <v>1389</v>
      </c>
      <c r="B109">
        <v>373184</v>
      </c>
      <c r="C109">
        <v>23864</v>
      </c>
      <c r="D109" s="21">
        <v>6.3949999999999996</v>
      </c>
      <c r="E109">
        <v>349320</v>
      </c>
      <c r="F109">
        <v>93.61</v>
      </c>
      <c r="H109" t="str">
        <f t="shared" si="16"/>
        <v>pr_admin_capacity</v>
      </c>
      <c r="I109">
        <f t="shared" si="16"/>
        <v>357932</v>
      </c>
      <c r="J109">
        <f t="shared" si="16"/>
        <v>22734</v>
      </c>
      <c r="K109" s="21">
        <f t="shared" si="16"/>
        <v>6.351</v>
      </c>
      <c r="L109">
        <f t="shared" si="16"/>
        <v>335198</v>
      </c>
      <c r="M109">
        <f t="shared" si="16"/>
        <v>93.65</v>
      </c>
      <c r="N109" s="48">
        <f t="shared" si="10"/>
        <v>-4.2712226374806462E-4</v>
      </c>
      <c r="O109" t="str">
        <f t="shared" si="11"/>
        <v>pr_admin_capacity</v>
      </c>
    </row>
    <row r="112" spans="1:23" x14ac:dyDescent="0.3">
      <c r="H112" s="30" t="s">
        <v>1471</v>
      </c>
    </row>
    <row r="113" spans="8:18" x14ac:dyDescent="0.3">
      <c r="H113" s="30" t="s">
        <v>51</v>
      </c>
      <c r="J113" s="30" t="s">
        <v>51</v>
      </c>
      <c r="K113" s="30" t="s">
        <v>57</v>
      </c>
      <c r="L113" s="30" t="s">
        <v>83</v>
      </c>
      <c r="M113" s="30" t="s">
        <v>87</v>
      </c>
      <c r="N113" s="30" t="s">
        <v>91</v>
      </c>
      <c r="O113" s="30" t="s">
        <v>95</v>
      </c>
      <c r="P113" s="30" t="s">
        <v>206</v>
      </c>
      <c r="Q113" s="30" t="s">
        <v>217</v>
      </c>
      <c r="R113" s="30" t="s">
        <v>222</v>
      </c>
    </row>
    <row r="114" spans="8:18" x14ac:dyDescent="0.3">
      <c r="H114" s="30" t="s">
        <v>57</v>
      </c>
    </row>
    <row r="115" spans="8:18" x14ac:dyDescent="0.3">
      <c r="H115" s="30" t="s">
        <v>83</v>
      </c>
    </row>
    <row r="116" spans="8:18" x14ac:dyDescent="0.3">
      <c r="H116" s="30" t="s">
        <v>87</v>
      </c>
    </row>
    <row r="117" spans="8:18" x14ac:dyDescent="0.3">
      <c r="H117" s="30" t="s">
        <v>91</v>
      </c>
    </row>
    <row r="118" spans="8:18" x14ac:dyDescent="0.3">
      <c r="H118" s="30" t="s">
        <v>95</v>
      </c>
    </row>
    <row r="119" spans="8:18" x14ac:dyDescent="0.3">
      <c r="H119" s="30" t="s">
        <v>206</v>
      </c>
    </row>
    <row r="120" spans="8:18" x14ac:dyDescent="0.3">
      <c r="H120" s="30" t="s">
        <v>217</v>
      </c>
    </row>
    <row r="121" spans="8:18" x14ac:dyDescent="0.3">
      <c r="H121" s="30" t="s">
        <v>222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6"/>
  <sheetViews>
    <sheetView topLeftCell="A134" workbookViewId="0">
      <selection activeCell="D9" sqref="D9"/>
    </sheetView>
  </sheetViews>
  <sheetFormatPr defaultRowHeight="14.4" x14ac:dyDescent="0.3"/>
  <cols>
    <col min="1" max="1" width="17" bestFit="1" customWidth="1"/>
    <col min="6" max="6" width="22.88671875" bestFit="1" customWidth="1"/>
    <col min="11" max="11" width="34" bestFit="1" customWidth="1"/>
  </cols>
  <sheetData>
    <row r="2" spans="1:14" x14ac:dyDescent="0.3">
      <c r="A2" t="s">
        <v>727</v>
      </c>
      <c r="F2" t="s">
        <v>978</v>
      </c>
      <c r="K2" t="s">
        <v>728</v>
      </c>
    </row>
    <row r="3" spans="1:14" x14ac:dyDescent="0.3">
      <c r="A3" t="s">
        <v>979</v>
      </c>
    </row>
    <row r="4" spans="1:14" x14ac:dyDescent="0.3">
      <c r="A4" s="10" t="s">
        <v>699</v>
      </c>
      <c r="B4">
        <v>321</v>
      </c>
      <c r="C4">
        <v>2.83</v>
      </c>
      <c r="D4">
        <v>2.83</v>
      </c>
      <c r="F4" t="s">
        <v>699</v>
      </c>
      <c r="G4">
        <v>444</v>
      </c>
      <c r="H4">
        <v>4.37</v>
      </c>
      <c r="I4">
        <v>4.37</v>
      </c>
      <c r="K4" t="s">
        <v>57</v>
      </c>
      <c r="L4" t="s">
        <v>692</v>
      </c>
      <c r="M4" t="s">
        <v>693</v>
      </c>
      <c r="N4" t="s">
        <v>694</v>
      </c>
    </row>
    <row r="5" spans="1:14" x14ac:dyDescent="0.3">
      <c r="A5" s="21" t="s">
        <v>700</v>
      </c>
      <c r="B5">
        <v>70</v>
      </c>
      <c r="C5">
        <v>0.62</v>
      </c>
      <c r="D5">
        <v>3.45</v>
      </c>
      <c r="F5" t="s">
        <v>700</v>
      </c>
      <c r="G5">
        <v>110</v>
      </c>
      <c r="H5">
        <v>1.08</v>
      </c>
      <c r="I5">
        <v>5.46</v>
      </c>
    </row>
    <row r="6" spans="1:14" x14ac:dyDescent="0.3">
      <c r="A6" s="21" t="s">
        <v>701</v>
      </c>
      <c r="B6">
        <v>101</v>
      </c>
      <c r="C6">
        <v>0.89</v>
      </c>
      <c r="D6">
        <v>4.34</v>
      </c>
      <c r="F6" t="s">
        <v>701</v>
      </c>
      <c r="G6">
        <v>99</v>
      </c>
      <c r="H6">
        <v>0.98</v>
      </c>
      <c r="I6">
        <v>6.43</v>
      </c>
      <c r="K6" t="s">
        <v>729</v>
      </c>
      <c r="L6">
        <v>28</v>
      </c>
      <c r="M6">
        <v>0.42</v>
      </c>
      <c r="N6">
        <v>0.42</v>
      </c>
    </row>
    <row r="7" spans="1:14" x14ac:dyDescent="0.3">
      <c r="A7" t="s">
        <v>702</v>
      </c>
      <c r="B7">
        <v>16</v>
      </c>
      <c r="C7">
        <v>0.14000000000000001</v>
      </c>
      <c r="D7">
        <v>4.4800000000000004</v>
      </c>
      <c r="F7" t="s">
        <v>702</v>
      </c>
      <c r="G7">
        <v>152</v>
      </c>
      <c r="H7">
        <v>1.5</v>
      </c>
      <c r="I7">
        <v>7.93</v>
      </c>
      <c r="K7" t="s">
        <v>730</v>
      </c>
      <c r="L7">
        <v>28</v>
      </c>
      <c r="M7">
        <v>0.42</v>
      </c>
      <c r="N7">
        <v>0.84</v>
      </c>
    </row>
    <row r="8" spans="1:14" x14ac:dyDescent="0.3">
      <c r="A8" t="s">
        <v>703</v>
      </c>
      <c r="B8">
        <v>340</v>
      </c>
      <c r="C8">
        <v>3</v>
      </c>
      <c r="D8">
        <v>7.48</v>
      </c>
      <c r="F8" t="s">
        <v>703</v>
      </c>
      <c r="G8">
        <v>581</v>
      </c>
      <c r="H8">
        <v>5.72</v>
      </c>
      <c r="I8">
        <v>13.65</v>
      </c>
      <c r="K8" t="s">
        <v>731</v>
      </c>
      <c r="L8">
        <v>28</v>
      </c>
      <c r="M8">
        <v>0.42</v>
      </c>
      <c r="N8">
        <v>1.26</v>
      </c>
    </row>
    <row r="9" spans="1:14" x14ac:dyDescent="0.3">
      <c r="A9" t="s">
        <v>704</v>
      </c>
      <c r="B9">
        <v>523</v>
      </c>
      <c r="C9">
        <v>4.6100000000000003</v>
      </c>
      <c r="D9">
        <v>12.09</v>
      </c>
      <c r="F9" t="s">
        <v>704</v>
      </c>
      <c r="G9">
        <v>741</v>
      </c>
      <c r="H9">
        <v>7.3</v>
      </c>
      <c r="I9">
        <v>20.95</v>
      </c>
      <c r="K9" t="s">
        <v>732</v>
      </c>
      <c r="L9">
        <v>28</v>
      </c>
      <c r="M9">
        <v>0.42</v>
      </c>
      <c r="N9">
        <v>1.67</v>
      </c>
    </row>
    <row r="10" spans="1:14" x14ac:dyDescent="0.3">
      <c r="A10" t="s">
        <v>705</v>
      </c>
      <c r="B10">
        <v>23</v>
      </c>
      <c r="C10">
        <v>0.2</v>
      </c>
      <c r="D10">
        <v>12.29</v>
      </c>
      <c r="K10" t="s">
        <v>733</v>
      </c>
      <c r="L10">
        <v>28</v>
      </c>
      <c r="M10">
        <v>0.42</v>
      </c>
      <c r="N10">
        <v>2.09</v>
      </c>
    </row>
    <row r="11" spans="1:14" x14ac:dyDescent="0.3">
      <c r="A11" t="s">
        <v>706</v>
      </c>
      <c r="B11">
        <v>255</v>
      </c>
      <c r="C11">
        <v>2.25</v>
      </c>
      <c r="D11">
        <v>14.54</v>
      </c>
      <c r="F11" t="s">
        <v>706</v>
      </c>
      <c r="G11">
        <v>366</v>
      </c>
      <c r="H11">
        <v>3.6</v>
      </c>
      <c r="I11">
        <v>24.55</v>
      </c>
      <c r="K11" t="s">
        <v>734</v>
      </c>
      <c r="L11">
        <v>28</v>
      </c>
      <c r="M11">
        <v>0.42</v>
      </c>
      <c r="N11">
        <v>2.5099999999999998</v>
      </c>
    </row>
    <row r="12" spans="1:14" x14ac:dyDescent="0.3">
      <c r="A12" t="s">
        <v>707</v>
      </c>
      <c r="B12">
        <v>434</v>
      </c>
      <c r="C12">
        <v>3.83</v>
      </c>
      <c r="D12">
        <v>18.37</v>
      </c>
      <c r="F12" t="s">
        <v>707</v>
      </c>
      <c r="G12">
        <v>655</v>
      </c>
      <c r="H12">
        <v>6.45</v>
      </c>
      <c r="I12">
        <v>31.01</v>
      </c>
      <c r="K12" t="s">
        <v>735</v>
      </c>
      <c r="L12">
        <v>28</v>
      </c>
      <c r="M12">
        <v>0.42</v>
      </c>
      <c r="N12">
        <v>2.93</v>
      </c>
    </row>
    <row r="13" spans="1:14" x14ac:dyDescent="0.3">
      <c r="A13" t="s">
        <v>708</v>
      </c>
      <c r="B13">
        <v>333</v>
      </c>
      <c r="C13">
        <v>2.94</v>
      </c>
      <c r="D13">
        <v>21.31</v>
      </c>
      <c r="F13" t="s">
        <v>708</v>
      </c>
      <c r="G13">
        <v>293</v>
      </c>
      <c r="H13">
        <v>2.89</v>
      </c>
      <c r="I13">
        <v>33.89</v>
      </c>
      <c r="K13" t="s">
        <v>736</v>
      </c>
      <c r="L13">
        <v>28</v>
      </c>
      <c r="M13">
        <v>0.42</v>
      </c>
      <c r="N13">
        <v>3.35</v>
      </c>
    </row>
    <row r="14" spans="1:14" x14ac:dyDescent="0.3">
      <c r="A14" t="s">
        <v>709</v>
      </c>
      <c r="B14">
        <v>301</v>
      </c>
      <c r="C14">
        <v>2.65</v>
      </c>
      <c r="D14">
        <v>23.96</v>
      </c>
      <c r="F14" t="s">
        <v>709</v>
      </c>
      <c r="G14">
        <v>356</v>
      </c>
      <c r="H14">
        <v>3.51</v>
      </c>
      <c r="I14">
        <v>37.4</v>
      </c>
      <c r="K14" t="s">
        <v>737</v>
      </c>
      <c r="L14">
        <v>28</v>
      </c>
      <c r="M14">
        <v>0.42</v>
      </c>
      <c r="N14">
        <v>3.77</v>
      </c>
    </row>
    <row r="15" spans="1:14" x14ac:dyDescent="0.3">
      <c r="A15" t="s">
        <v>710</v>
      </c>
      <c r="B15">
        <v>393</v>
      </c>
      <c r="C15">
        <v>3.47</v>
      </c>
      <c r="D15">
        <v>27.43</v>
      </c>
      <c r="F15" t="s">
        <v>710</v>
      </c>
      <c r="G15">
        <v>578</v>
      </c>
      <c r="H15">
        <v>5.69</v>
      </c>
      <c r="I15">
        <v>43.09</v>
      </c>
      <c r="K15" t="s">
        <v>738</v>
      </c>
      <c r="L15">
        <v>28</v>
      </c>
      <c r="M15">
        <v>0.42</v>
      </c>
      <c r="N15">
        <v>4.1900000000000004</v>
      </c>
    </row>
    <row r="16" spans="1:14" x14ac:dyDescent="0.3">
      <c r="A16" t="s">
        <v>711</v>
      </c>
      <c r="B16">
        <v>255</v>
      </c>
      <c r="C16">
        <v>2.25</v>
      </c>
      <c r="D16">
        <v>29.68</v>
      </c>
      <c r="F16" t="s">
        <v>711</v>
      </c>
      <c r="G16">
        <v>499</v>
      </c>
      <c r="H16">
        <v>4.91</v>
      </c>
      <c r="I16">
        <v>48.01</v>
      </c>
      <c r="K16" t="s">
        <v>739</v>
      </c>
      <c r="L16">
        <v>28</v>
      </c>
      <c r="M16">
        <v>0.42</v>
      </c>
      <c r="N16">
        <v>4.5999999999999996</v>
      </c>
    </row>
    <row r="17" spans="1:14" x14ac:dyDescent="0.3">
      <c r="A17" t="s">
        <v>712</v>
      </c>
      <c r="B17">
        <v>310</v>
      </c>
      <c r="C17">
        <v>2.73</v>
      </c>
      <c r="D17">
        <v>32.409999999999997</v>
      </c>
      <c r="F17" t="s">
        <v>712</v>
      </c>
      <c r="G17">
        <v>489</v>
      </c>
      <c r="H17">
        <v>4.82</v>
      </c>
      <c r="I17">
        <v>52.82</v>
      </c>
      <c r="K17" t="s">
        <v>740</v>
      </c>
      <c r="L17">
        <v>28</v>
      </c>
      <c r="M17">
        <v>0.42</v>
      </c>
      <c r="N17">
        <v>5.0199999999999996</v>
      </c>
    </row>
    <row r="18" spans="1:14" x14ac:dyDescent="0.3">
      <c r="A18" t="s">
        <v>713</v>
      </c>
      <c r="B18">
        <v>123</v>
      </c>
      <c r="C18">
        <v>1.08</v>
      </c>
      <c r="D18">
        <v>33.5</v>
      </c>
      <c r="F18" t="s">
        <v>713</v>
      </c>
      <c r="G18">
        <v>229</v>
      </c>
      <c r="H18">
        <v>2.2599999999999998</v>
      </c>
      <c r="I18">
        <v>55.08</v>
      </c>
      <c r="K18" t="s">
        <v>741</v>
      </c>
      <c r="L18">
        <v>28</v>
      </c>
      <c r="M18">
        <v>0.42</v>
      </c>
      <c r="N18">
        <v>5.44</v>
      </c>
    </row>
    <row r="19" spans="1:14" x14ac:dyDescent="0.3">
      <c r="A19" t="s">
        <v>714</v>
      </c>
      <c r="B19">
        <v>207</v>
      </c>
      <c r="C19">
        <v>1.83</v>
      </c>
      <c r="D19">
        <v>35.32</v>
      </c>
      <c r="F19" t="s">
        <v>714</v>
      </c>
      <c r="G19">
        <v>467</v>
      </c>
      <c r="H19">
        <v>4.5999999999999996</v>
      </c>
      <c r="I19">
        <v>59.68</v>
      </c>
      <c r="K19" s="21" t="s">
        <v>742</v>
      </c>
      <c r="L19">
        <v>3</v>
      </c>
      <c r="M19">
        <v>0.04</v>
      </c>
      <c r="N19">
        <v>5.49</v>
      </c>
    </row>
    <row r="20" spans="1:14" x14ac:dyDescent="0.3">
      <c r="A20" t="s">
        <v>715</v>
      </c>
      <c r="B20">
        <v>354</v>
      </c>
      <c r="C20">
        <v>3.12</v>
      </c>
      <c r="D20">
        <v>38.44</v>
      </c>
      <c r="F20" t="s">
        <v>715</v>
      </c>
      <c r="G20">
        <v>587</v>
      </c>
      <c r="H20">
        <v>5.78</v>
      </c>
      <c r="I20">
        <v>65.459999999999994</v>
      </c>
      <c r="K20" t="s">
        <v>743</v>
      </c>
      <c r="L20">
        <v>28</v>
      </c>
      <c r="M20">
        <v>0.42</v>
      </c>
      <c r="N20">
        <v>5.9</v>
      </c>
    </row>
    <row r="21" spans="1:14" x14ac:dyDescent="0.3">
      <c r="A21" t="s">
        <v>716</v>
      </c>
      <c r="B21">
        <v>162</v>
      </c>
      <c r="C21">
        <v>1.43</v>
      </c>
      <c r="D21">
        <v>39.869999999999997</v>
      </c>
      <c r="F21" t="s">
        <v>716</v>
      </c>
      <c r="G21">
        <v>264</v>
      </c>
      <c r="H21">
        <v>2.6</v>
      </c>
      <c r="I21">
        <v>68.06</v>
      </c>
      <c r="K21" t="s">
        <v>744</v>
      </c>
      <c r="L21">
        <v>28</v>
      </c>
      <c r="M21">
        <v>0.42</v>
      </c>
      <c r="N21">
        <v>6.32</v>
      </c>
    </row>
    <row r="22" spans="1:14" x14ac:dyDescent="0.3">
      <c r="A22" t="s">
        <v>717</v>
      </c>
      <c r="B22">
        <v>328</v>
      </c>
      <c r="C22">
        <v>2.89</v>
      </c>
      <c r="D22">
        <v>42.76</v>
      </c>
      <c r="F22" t="s">
        <v>717</v>
      </c>
      <c r="G22">
        <v>530</v>
      </c>
      <c r="H22">
        <v>5.22</v>
      </c>
      <c r="I22">
        <v>73.28</v>
      </c>
      <c r="K22" s="21" t="s">
        <v>745</v>
      </c>
      <c r="L22">
        <v>4</v>
      </c>
      <c r="M22">
        <v>0.06</v>
      </c>
      <c r="N22">
        <v>6.38</v>
      </c>
    </row>
    <row r="23" spans="1:14" x14ac:dyDescent="0.3">
      <c r="A23" t="s">
        <v>718</v>
      </c>
      <c r="B23">
        <v>193</v>
      </c>
      <c r="C23">
        <v>1.7</v>
      </c>
      <c r="D23">
        <v>44.47</v>
      </c>
      <c r="F23" t="s">
        <v>718</v>
      </c>
      <c r="G23">
        <v>548</v>
      </c>
      <c r="H23">
        <v>5.4</v>
      </c>
      <c r="I23">
        <v>78.680000000000007</v>
      </c>
      <c r="K23" t="s">
        <v>746</v>
      </c>
      <c r="L23">
        <v>28</v>
      </c>
      <c r="M23">
        <v>0.42</v>
      </c>
      <c r="N23">
        <v>6.8</v>
      </c>
    </row>
    <row r="24" spans="1:14" x14ac:dyDescent="0.3">
      <c r="A24" t="s">
        <v>719</v>
      </c>
      <c r="B24">
        <v>261</v>
      </c>
      <c r="C24">
        <v>2.2999999999999998</v>
      </c>
      <c r="D24">
        <v>46.77</v>
      </c>
      <c r="F24" t="s">
        <v>719</v>
      </c>
      <c r="G24">
        <v>325</v>
      </c>
      <c r="H24">
        <v>3.2</v>
      </c>
      <c r="I24">
        <v>81.88</v>
      </c>
      <c r="K24" t="s">
        <v>747</v>
      </c>
      <c r="L24">
        <v>28</v>
      </c>
      <c r="M24">
        <v>0.42</v>
      </c>
      <c r="N24">
        <v>7.22</v>
      </c>
    </row>
    <row r="25" spans="1:14" x14ac:dyDescent="0.3">
      <c r="A25" t="s">
        <v>720</v>
      </c>
      <c r="B25">
        <v>342</v>
      </c>
      <c r="C25">
        <v>3.02</v>
      </c>
      <c r="D25">
        <v>49.78</v>
      </c>
      <c r="F25" t="s">
        <v>720</v>
      </c>
      <c r="G25">
        <v>399</v>
      </c>
      <c r="H25">
        <v>3.93</v>
      </c>
      <c r="I25">
        <v>85.81</v>
      </c>
      <c r="K25" t="s">
        <v>748</v>
      </c>
      <c r="L25">
        <v>4</v>
      </c>
      <c r="M25">
        <v>0.06</v>
      </c>
      <c r="N25">
        <v>7.28</v>
      </c>
    </row>
    <row r="26" spans="1:14" x14ac:dyDescent="0.3">
      <c r="A26" t="s">
        <v>721</v>
      </c>
      <c r="B26">
        <v>355</v>
      </c>
      <c r="C26">
        <v>3.13</v>
      </c>
      <c r="D26">
        <v>52.91</v>
      </c>
      <c r="F26" t="s">
        <v>721</v>
      </c>
      <c r="G26">
        <v>638</v>
      </c>
      <c r="H26">
        <v>6.28</v>
      </c>
      <c r="I26">
        <v>92.09</v>
      </c>
      <c r="K26" t="s">
        <v>749</v>
      </c>
      <c r="L26">
        <v>28</v>
      </c>
      <c r="M26">
        <v>0.42</v>
      </c>
      <c r="N26">
        <v>7.7</v>
      </c>
    </row>
    <row r="27" spans="1:14" x14ac:dyDescent="0.3">
      <c r="A27" t="s">
        <v>722</v>
      </c>
      <c r="B27" s="27">
        <v>4756</v>
      </c>
      <c r="C27">
        <v>41.94</v>
      </c>
      <c r="D27">
        <v>94.86</v>
      </c>
      <c r="K27" t="s">
        <v>750</v>
      </c>
      <c r="L27">
        <v>28</v>
      </c>
      <c r="M27">
        <v>0.42</v>
      </c>
      <c r="N27">
        <v>8.1199999999999992</v>
      </c>
    </row>
    <row r="28" spans="1:14" x14ac:dyDescent="0.3">
      <c r="A28" t="s">
        <v>723</v>
      </c>
      <c r="B28">
        <v>45</v>
      </c>
      <c r="C28">
        <v>0.4</v>
      </c>
      <c r="D28">
        <v>95.26</v>
      </c>
      <c r="F28" t="s">
        <v>723</v>
      </c>
      <c r="G28">
        <v>165</v>
      </c>
      <c r="H28">
        <v>1.63</v>
      </c>
      <c r="I28">
        <v>93.72</v>
      </c>
      <c r="K28" t="s">
        <v>751</v>
      </c>
      <c r="L28">
        <v>28</v>
      </c>
      <c r="M28">
        <v>0.42</v>
      </c>
      <c r="N28">
        <v>8.5399999999999991</v>
      </c>
    </row>
    <row r="29" spans="1:14" x14ac:dyDescent="0.3">
      <c r="A29" t="s">
        <v>724</v>
      </c>
      <c r="B29">
        <v>84</v>
      </c>
      <c r="C29">
        <v>0.74</v>
      </c>
      <c r="D29">
        <v>96</v>
      </c>
      <c r="F29" t="s">
        <v>724</v>
      </c>
      <c r="G29">
        <v>125</v>
      </c>
      <c r="H29">
        <v>1.23</v>
      </c>
      <c r="I29">
        <v>94.95</v>
      </c>
      <c r="K29" t="s">
        <v>752</v>
      </c>
      <c r="L29">
        <v>28</v>
      </c>
      <c r="M29">
        <v>0.42</v>
      </c>
      <c r="N29">
        <v>8.9499999999999993</v>
      </c>
    </row>
    <row r="30" spans="1:14" x14ac:dyDescent="0.3">
      <c r="A30" t="s">
        <v>725</v>
      </c>
      <c r="B30">
        <v>249</v>
      </c>
      <c r="C30">
        <v>2.2000000000000002</v>
      </c>
      <c r="D30">
        <v>98.19</v>
      </c>
      <c r="F30" t="s">
        <v>725</v>
      </c>
      <c r="G30">
        <v>349</v>
      </c>
      <c r="H30">
        <v>3.44</v>
      </c>
      <c r="I30">
        <v>98.38</v>
      </c>
      <c r="K30" t="s">
        <v>753</v>
      </c>
      <c r="L30">
        <v>28</v>
      </c>
      <c r="M30">
        <v>0.42</v>
      </c>
      <c r="N30">
        <v>9.3699999999999992</v>
      </c>
    </row>
    <row r="31" spans="1:14" x14ac:dyDescent="0.3">
      <c r="A31" t="s">
        <v>726</v>
      </c>
      <c r="B31">
        <v>205</v>
      </c>
      <c r="C31">
        <v>1.81</v>
      </c>
      <c r="D31">
        <v>100</v>
      </c>
      <c r="F31" t="s">
        <v>726</v>
      </c>
      <c r="G31">
        <v>164</v>
      </c>
      <c r="H31">
        <v>1.62</v>
      </c>
      <c r="I31">
        <v>100</v>
      </c>
      <c r="K31" t="s">
        <v>754</v>
      </c>
      <c r="L31">
        <v>28</v>
      </c>
      <c r="M31">
        <v>0.42</v>
      </c>
      <c r="N31">
        <v>9.7899999999999991</v>
      </c>
    </row>
    <row r="32" spans="1:14" x14ac:dyDescent="0.3">
      <c r="K32" t="s">
        <v>755</v>
      </c>
      <c r="L32">
        <v>28</v>
      </c>
      <c r="M32">
        <v>0.42</v>
      </c>
      <c r="N32">
        <v>10.210000000000001</v>
      </c>
    </row>
    <row r="33" spans="11:14" x14ac:dyDescent="0.3">
      <c r="K33" t="s">
        <v>756</v>
      </c>
      <c r="L33">
        <v>28</v>
      </c>
      <c r="M33">
        <v>0.42</v>
      </c>
      <c r="N33">
        <v>10.63</v>
      </c>
    </row>
    <row r="34" spans="11:14" x14ac:dyDescent="0.3">
      <c r="K34" t="s">
        <v>757</v>
      </c>
      <c r="L34">
        <v>28</v>
      </c>
      <c r="M34">
        <v>0.42</v>
      </c>
      <c r="N34">
        <v>11.05</v>
      </c>
    </row>
    <row r="35" spans="11:14" x14ac:dyDescent="0.3">
      <c r="K35" t="s">
        <v>758</v>
      </c>
      <c r="L35">
        <v>28</v>
      </c>
      <c r="M35">
        <v>0.42</v>
      </c>
      <c r="N35">
        <v>11.46</v>
      </c>
    </row>
    <row r="36" spans="11:14" x14ac:dyDescent="0.3">
      <c r="K36" t="s">
        <v>759</v>
      </c>
      <c r="L36">
        <v>28</v>
      </c>
      <c r="M36">
        <v>0.42</v>
      </c>
      <c r="N36">
        <v>11.88</v>
      </c>
    </row>
    <row r="37" spans="11:14" x14ac:dyDescent="0.3">
      <c r="K37" t="s">
        <v>760</v>
      </c>
      <c r="L37">
        <v>28</v>
      </c>
      <c r="M37">
        <v>0.42</v>
      </c>
      <c r="N37">
        <v>12.3</v>
      </c>
    </row>
    <row r="38" spans="11:14" x14ac:dyDescent="0.3">
      <c r="K38" t="s">
        <v>761</v>
      </c>
      <c r="L38">
        <v>28</v>
      </c>
      <c r="M38">
        <v>0.42</v>
      </c>
      <c r="N38">
        <v>12.72</v>
      </c>
    </row>
    <row r="39" spans="11:14" x14ac:dyDescent="0.3">
      <c r="K39" t="s">
        <v>762</v>
      </c>
      <c r="L39">
        <v>28</v>
      </c>
      <c r="M39">
        <v>0.42</v>
      </c>
      <c r="N39">
        <v>13.14</v>
      </c>
    </row>
    <row r="40" spans="11:14" x14ac:dyDescent="0.3">
      <c r="K40" t="s">
        <v>763</v>
      </c>
      <c r="L40">
        <v>28</v>
      </c>
      <c r="M40">
        <v>0.42</v>
      </c>
      <c r="N40">
        <v>13.56</v>
      </c>
    </row>
    <row r="41" spans="11:14" x14ac:dyDescent="0.3">
      <c r="K41" t="s">
        <v>764</v>
      </c>
      <c r="L41">
        <v>28</v>
      </c>
      <c r="M41">
        <v>0.42</v>
      </c>
      <c r="N41">
        <v>13.98</v>
      </c>
    </row>
    <row r="42" spans="11:14" x14ac:dyDescent="0.3">
      <c r="K42" t="s">
        <v>765</v>
      </c>
      <c r="L42">
        <v>28</v>
      </c>
      <c r="M42">
        <v>0.42</v>
      </c>
      <c r="N42">
        <v>14.39</v>
      </c>
    </row>
    <row r="43" spans="11:14" x14ac:dyDescent="0.3">
      <c r="K43" t="s">
        <v>766</v>
      </c>
      <c r="L43">
        <v>28</v>
      </c>
      <c r="M43">
        <v>0.42</v>
      </c>
      <c r="N43">
        <v>14.81</v>
      </c>
    </row>
    <row r="44" spans="11:14" x14ac:dyDescent="0.3">
      <c r="K44" t="s">
        <v>767</v>
      </c>
      <c r="L44">
        <v>28</v>
      </c>
      <c r="M44">
        <v>0.42</v>
      </c>
      <c r="N44">
        <v>15.23</v>
      </c>
    </row>
    <row r="45" spans="11:14" x14ac:dyDescent="0.3">
      <c r="K45" t="s">
        <v>768</v>
      </c>
      <c r="L45">
        <v>28</v>
      </c>
      <c r="M45">
        <v>0.42</v>
      </c>
      <c r="N45">
        <v>15.65</v>
      </c>
    </row>
    <row r="46" spans="11:14" x14ac:dyDescent="0.3">
      <c r="K46" t="s">
        <v>769</v>
      </c>
      <c r="L46">
        <v>28</v>
      </c>
      <c r="M46">
        <v>0.42</v>
      </c>
      <c r="N46">
        <v>16.07</v>
      </c>
    </row>
    <row r="47" spans="11:14" x14ac:dyDescent="0.3">
      <c r="K47" t="s">
        <v>770</v>
      </c>
      <c r="L47">
        <v>28</v>
      </c>
      <c r="M47">
        <v>0.42</v>
      </c>
      <c r="N47">
        <v>16.489999999999998</v>
      </c>
    </row>
    <row r="48" spans="11:14" x14ac:dyDescent="0.3">
      <c r="K48" t="s">
        <v>771</v>
      </c>
      <c r="L48">
        <v>28</v>
      </c>
      <c r="M48">
        <v>0.42</v>
      </c>
      <c r="N48">
        <v>16.91</v>
      </c>
    </row>
    <row r="49" spans="11:14" x14ac:dyDescent="0.3">
      <c r="K49" t="s">
        <v>772</v>
      </c>
      <c r="L49">
        <v>28</v>
      </c>
      <c r="M49">
        <v>0.42</v>
      </c>
      <c r="N49">
        <v>17.32</v>
      </c>
    </row>
    <row r="50" spans="11:14" x14ac:dyDescent="0.3">
      <c r="K50" t="s">
        <v>773</v>
      </c>
      <c r="L50">
        <v>28</v>
      </c>
      <c r="M50">
        <v>0.42</v>
      </c>
      <c r="N50">
        <v>17.739999999999998</v>
      </c>
    </row>
    <row r="51" spans="11:14" x14ac:dyDescent="0.3">
      <c r="K51" t="s">
        <v>774</v>
      </c>
      <c r="L51">
        <v>28</v>
      </c>
      <c r="M51">
        <v>0.42</v>
      </c>
      <c r="N51">
        <v>18.16</v>
      </c>
    </row>
    <row r="52" spans="11:14" x14ac:dyDescent="0.3">
      <c r="K52" t="s">
        <v>775</v>
      </c>
      <c r="L52">
        <v>28</v>
      </c>
      <c r="M52">
        <v>0.42</v>
      </c>
      <c r="N52">
        <v>18.579999999999998</v>
      </c>
    </row>
    <row r="53" spans="11:14" x14ac:dyDescent="0.3">
      <c r="K53" t="s">
        <v>776</v>
      </c>
      <c r="L53">
        <v>28</v>
      </c>
      <c r="M53">
        <v>0.42</v>
      </c>
      <c r="N53">
        <v>19</v>
      </c>
    </row>
    <row r="54" spans="11:14" x14ac:dyDescent="0.3">
      <c r="K54" t="s">
        <v>777</v>
      </c>
      <c r="L54">
        <v>28</v>
      </c>
      <c r="M54">
        <v>0.42</v>
      </c>
      <c r="N54">
        <v>19.420000000000002</v>
      </c>
    </row>
    <row r="55" spans="11:14" x14ac:dyDescent="0.3">
      <c r="K55" t="s">
        <v>778</v>
      </c>
      <c r="L55">
        <v>28</v>
      </c>
      <c r="M55">
        <v>0.42</v>
      </c>
      <c r="N55">
        <v>19.84</v>
      </c>
    </row>
    <row r="56" spans="11:14" x14ac:dyDescent="0.3">
      <c r="K56" t="s">
        <v>779</v>
      </c>
      <c r="L56">
        <v>28</v>
      </c>
      <c r="M56">
        <v>0.42</v>
      </c>
      <c r="N56">
        <v>20.25</v>
      </c>
    </row>
    <row r="57" spans="11:14" x14ac:dyDescent="0.3">
      <c r="K57" t="s">
        <v>780</v>
      </c>
      <c r="L57">
        <v>28</v>
      </c>
      <c r="M57">
        <v>0.42</v>
      </c>
      <c r="N57">
        <v>20.67</v>
      </c>
    </row>
    <row r="58" spans="11:14" x14ac:dyDescent="0.3">
      <c r="K58" t="s">
        <v>781</v>
      </c>
      <c r="L58">
        <v>28</v>
      </c>
      <c r="M58">
        <v>0.42</v>
      </c>
      <c r="N58">
        <v>21.09</v>
      </c>
    </row>
    <row r="59" spans="11:14" x14ac:dyDescent="0.3">
      <c r="K59" t="s">
        <v>782</v>
      </c>
      <c r="L59">
        <v>28</v>
      </c>
      <c r="M59">
        <v>0.42</v>
      </c>
      <c r="N59">
        <v>21.51</v>
      </c>
    </row>
    <row r="60" spans="11:14" x14ac:dyDescent="0.3">
      <c r="K60" t="s">
        <v>783</v>
      </c>
      <c r="L60">
        <v>28</v>
      </c>
      <c r="M60">
        <v>0.42</v>
      </c>
      <c r="N60">
        <v>21.93</v>
      </c>
    </row>
    <row r="61" spans="11:14" x14ac:dyDescent="0.3">
      <c r="K61" t="s">
        <v>784</v>
      </c>
      <c r="L61">
        <v>28</v>
      </c>
      <c r="M61">
        <v>0.42</v>
      </c>
      <c r="N61">
        <v>22.35</v>
      </c>
    </row>
    <row r="62" spans="11:14" x14ac:dyDescent="0.3">
      <c r="K62" t="s">
        <v>785</v>
      </c>
      <c r="L62">
        <v>28</v>
      </c>
      <c r="M62">
        <v>0.42</v>
      </c>
      <c r="N62">
        <v>22.77</v>
      </c>
    </row>
    <row r="63" spans="11:14" x14ac:dyDescent="0.3">
      <c r="K63" t="s">
        <v>786</v>
      </c>
      <c r="L63">
        <v>28</v>
      </c>
      <c r="M63">
        <v>0.42</v>
      </c>
      <c r="N63">
        <v>23.18</v>
      </c>
    </row>
    <row r="64" spans="11:14" x14ac:dyDescent="0.3">
      <c r="K64" t="s">
        <v>787</v>
      </c>
      <c r="L64">
        <v>28</v>
      </c>
      <c r="M64">
        <v>0.42</v>
      </c>
      <c r="N64">
        <v>23.6</v>
      </c>
    </row>
    <row r="65" spans="11:14" x14ac:dyDescent="0.3">
      <c r="K65" t="s">
        <v>788</v>
      </c>
      <c r="L65">
        <v>28</v>
      </c>
      <c r="M65">
        <v>0.42</v>
      </c>
      <c r="N65">
        <v>24.02</v>
      </c>
    </row>
    <row r="66" spans="11:14" x14ac:dyDescent="0.3">
      <c r="K66" t="s">
        <v>789</v>
      </c>
      <c r="L66">
        <v>28</v>
      </c>
      <c r="M66">
        <v>0.42</v>
      </c>
      <c r="N66">
        <v>24.44</v>
      </c>
    </row>
    <row r="67" spans="11:14" x14ac:dyDescent="0.3">
      <c r="K67" t="s">
        <v>790</v>
      </c>
      <c r="L67">
        <v>28</v>
      </c>
      <c r="M67">
        <v>0.42</v>
      </c>
      <c r="N67">
        <v>24.86</v>
      </c>
    </row>
    <row r="68" spans="11:14" x14ac:dyDescent="0.3">
      <c r="K68" t="s">
        <v>791</v>
      </c>
      <c r="L68">
        <v>28</v>
      </c>
      <c r="M68">
        <v>0.42</v>
      </c>
      <c r="N68">
        <v>25.28</v>
      </c>
    </row>
    <row r="69" spans="11:14" x14ac:dyDescent="0.3">
      <c r="K69" t="s">
        <v>792</v>
      </c>
      <c r="L69">
        <v>28</v>
      </c>
      <c r="M69">
        <v>0.42</v>
      </c>
      <c r="N69">
        <v>25.7</v>
      </c>
    </row>
    <row r="70" spans="11:14" x14ac:dyDescent="0.3">
      <c r="K70" t="s">
        <v>793</v>
      </c>
      <c r="L70">
        <v>28</v>
      </c>
      <c r="M70">
        <v>0.42</v>
      </c>
      <c r="N70">
        <v>26.11</v>
      </c>
    </row>
    <row r="71" spans="11:14" x14ac:dyDescent="0.3">
      <c r="K71" t="s">
        <v>794</v>
      </c>
      <c r="L71">
        <v>28</v>
      </c>
      <c r="M71">
        <v>0.42</v>
      </c>
      <c r="N71">
        <v>26.53</v>
      </c>
    </row>
    <row r="72" spans="11:14" x14ac:dyDescent="0.3">
      <c r="K72" t="s">
        <v>795</v>
      </c>
      <c r="L72">
        <v>28</v>
      </c>
      <c r="M72">
        <v>0.42</v>
      </c>
      <c r="N72">
        <v>26.95</v>
      </c>
    </row>
    <row r="73" spans="11:14" x14ac:dyDescent="0.3">
      <c r="K73" t="s">
        <v>796</v>
      </c>
      <c r="L73">
        <v>28</v>
      </c>
      <c r="M73">
        <v>0.42</v>
      </c>
      <c r="N73">
        <v>27.37</v>
      </c>
    </row>
    <row r="74" spans="11:14" x14ac:dyDescent="0.3">
      <c r="K74" t="s">
        <v>797</v>
      </c>
      <c r="L74">
        <v>28</v>
      </c>
      <c r="M74">
        <v>0.42</v>
      </c>
      <c r="N74">
        <v>27.79</v>
      </c>
    </row>
    <row r="75" spans="11:14" x14ac:dyDescent="0.3">
      <c r="K75" t="s">
        <v>798</v>
      </c>
      <c r="L75">
        <v>28</v>
      </c>
      <c r="M75">
        <v>0.42</v>
      </c>
      <c r="N75">
        <v>28.21</v>
      </c>
    </row>
    <row r="76" spans="11:14" x14ac:dyDescent="0.3">
      <c r="K76" t="s">
        <v>799</v>
      </c>
      <c r="L76">
        <v>28</v>
      </c>
      <c r="M76">
        <v>0.42</v>
      </c>
      <c r="N76">
        <v>28.62</v>
      </c>
    </row>
    <row r="77" spans="11:14" x14ac:dyDescent="0.3">
      <c r="K77" t="s">
        <v>800</v>
      </c>
      <c r="L77">
        <v>28</v>
      </c>
      <c r="M77">
        <v>0.42</v>
      </c>
      <c r="N77">
        <v>29.04</v>
      </c>
    </row>
    <row r="78" spans="11:14" x14ac:dyDescent="0.3">
      <c r="K78" t="s">
        <v>801</v>
      </c>
      <c r="L78">
        <v>28</v>
      </c>
      <c r="M78">
        <v>0.42</v>
      </c>
      <c r="N78">
        <v>29.46</v>
      </c>
    </row>
    <row r="79" spans="11:14" x14ac:dyDescent="0.3">
      <c r="K79" t="s">
        <v>802</v>
      </c>
      <c r="L79">
        <v>28</v>
      </c>
      <c r="M79">
        <v>0.42</v>
      </c>
      <c r="N79">
        <v>29.88</v>
      </c>
    </row>
    <row r="80" spans="11:14" x14ac:dyDescent="0.3">
      <c r="K80" t="s">
        <v>803</v>
      </c>
      <c r="L80">
        <v>28</v>
      </c>
      <c r="M80">
        <v>0.42</v>
      </c>
      <c r="N80">
        <v>30.3</v>
      </c>
    </row>
    <row r="81" spans="11:14" x14ac:dyDescent="0.3">
      <c r="K81" t="s">
        <v>804</v>
      </c>
      <c r="L81">
        <v>28</v>
      </c>
      <c r="M81">
        <v>0.42</v>
      </c>
      <c r="N81">
        <v>30.72</v>
      </c>
    </row>
    <row r="82" spans="11:14" x14ac:dyDescent="0.3">
      <c r="K82" t="s">
        <v>805</v>
      </c>
      <c r="L82">
        <v>28</v>
      </c>
      <c r="M82">
        <v>0.42</v>
      </c>
      <c r="N82">
        <v>31.14</v>
      </c>
    </row>
    <row r="83" spans="11:14" x14ac:dyDescent="0.3">
      <c r="K83" t="s">
        <v>806</v>
      </c>
      <c r="L83">
        <v>28</v>
      </c>
      <c r="M83">
        <v>0.42</v>
      </c>
      <c r="N83">
        <v>31.55</v>
      </c>
    </row>
    <row r="84" spans="11:14" x14ac:dyDescent="0.3">
      <c r="K84" t="s">
        <v>807</v>
      </c>
      <c r="L84">
        <v>28</v>
      </c>
      <c r="M84">
        <v>0.42</v>
      </c>
      <c r="N84">
        <v>31.97</v>
      </c>
    </row>
    <row r="85" spans="11:14" x14ac:dyDescent="0.3">
      <c r="K85" t="s">
        <v>808</v>
      </c>
      <c r="L85">
        <v>28</v>
      </c>
      <c r="M85">
        <v>0.42</v>
      </c>
      <c r="N85">
        <v>32.39</v>
      </c>
    </row>
    <row r="86" spans="11:14" x14ac:dyDescent="0.3">
      <c r="K86" t="s">
        <v>809</v>
      </c>
      <c r="L86">
        <v>28</v>
      </c>
      <c r="M86">
        <v>0.42</v>
      </c>
      <c r="N86">
        <v>32.81</v>
      </c>
    </row>
    <row r="87" spans="11:14" x14ac:dyDescent="0.3">
      <c r="K87" t="s">
        <v>810</v>
      </c>
      <c r="L87">
        <v>28</v>
      </c>
      <c r="M87">
        <v>0.42</v>
      </c>
      <c r="N87">
        <v>33.229999999999997</v>
      </c>
    </row>
    <row r="88" spans="11:14" x14ac:dyDescent="0.3">
      <c r="K88" t="s">
        <v>811</v>
      </c>
      <c r="L88">
        <v>28</v>
      </c>
      <c r="M88">
        <v>0.42</v>
      </c>
      <c r="N88">
        <v>33.65</v>
      </c>
    </row>
    <row r="89" spans="11:14" x14ac:dyDescent="0.3">
      <c r="K89" t="s">
        <v>812</v>
      </c>
      <c r="L89">
        <v>28</v>
      </c>
      <c r="M89">
        <v>0.42</v>
      </c>
      <c r="N89">
        <v>34.07</v>
      </c>
    </row>
    <row r="90" spans="11:14" x14ac:dyDescent="0.3">
      <c r="K90" t="s">
        <v>813</v>
      </c>
      <c r="L90">
        <v>28</v>
      </c>
      <c r="M90">
        <v>0.42</v>
      </c>
      <c r="N90">
        <v>34.479999999999997</v>
      </c>
    </row>
    <row r="91" spans="11:14" x14ac:dyDescent="0.3">
      <c r="K91" t="s">
        <v>814</v>
      </c>
      <c r="L91">
        <v>28</v>
      </c>
      <c r="M91">
        <v>0.42</v>
      </c>
      <c r="N91">
        <v>34.9</v>
      </c>
    </row>
    <row r="92" spans="11:14" x14ac:dyDescent="0.3">
      <c r="K92" t="s">
        <v>815</v>
      </c>
      <c r="L92">
        <v>2</v>
      </c>
      <c r="M92">
        <v>0.03</v>
      </c>
      <c r="N92">
        <v>34.93</v>
      </c>
    </row>
    <row r="93" spans="11:14" x14ac:dyDescent="0.3">
      <c r="K93" t="s">
        <v>816</v>
      </c>
      <c r="L93">
        <v>28</v>
      </c>
      <c r="M93">
        <v>0.42</v>
      </c>
      <c r="N93">
        <v>35.35</v>
      </c>
    </row>
    <row r="94" spans="11:14" x14ac:dyDescent="0.3">
      <c r="K94" t="s">
        <v>817</v>
      </c>
      <c r="L94">
        <v>28</v>
      </c>
      <c r="M94">
        <v>0.42</v>
      </c>
      <c r="N94">
        <v>35.770000000000003</v>
      </c>
    </row>
    <row r="95" spans="11:14" x14ac:dyDescent="0.3">
      <c r="K95" t="s">
        <v>818</v>
      </c>
      <c r="L95">
        <v>28</v>
      </c>
      <c r="M95">
        <v>0.42</v>
      </c>
      <c r="N95">
        <v>36.19</v>
      </c>
    </row>
    <row r="96" spans="11:14" x14ac:dyDescent="0.3">
      <c r="K96" t="s">
        <v>819</v>
      </c>
      <c r="L96">
        <v>28</v>
      </c>
      <c r="M96">
        <v>0.42</v>
      </c>
      <c r="N96">
        <v>36.61</v>
      </c>
    </row>
    <row r="97" spans="11:14" x14ac:dyDescent="0.3">
      <c r="K97" t="s">
        <v>820</v>
      </c>
      <c r="L97">
        <v>28</v>
      </c>
      <c r="M97">
        <v>0.42</v>
      </c>
      <c r="N97">
        <v>37.03</v>
      </c>
    </row>
    <row r="98" spans="11:14" x14ac:dyDescent="0.3">
      <c r="K98" t="s">
        <v>821</v>
      </c>
      <c r="L98">
        <v>28</v>
      </c>
      <c r="M98">
        <v>0.42</v>
      </c>
      <c r="N98">
        <v>37.44</v>
      </c>
    </row>
    <row r="99" spans="11:14" x14ac:dyDescent="0.3">
      <c r="K99" t="s">
        <v>822</v>
      </c>
      <c r="L99">
        <v>28</v>
      </c>
      <c r="M99">
        <v>0.42</v>
      </c>
      <c r="N99">
        <v>37.86</v>
      </c>
    </row>
    <row r="100" spans="11:14" x14ac:dyDescent="0.3">
      <c r="K100" t="s">
        <v>823</v>
      </c>
      <c r="L100">
        <v>28</v>
      </c>
      <c r="M100">
        <v>0.42</v>
      </c>
      <c r="N100">
        <v>38.28</v>
      </c>
    </row>
    <row r="101" spans="11:14" x14ac:dyDescent="0.3">
      <c r="K101" t="s">
        <v>824</v>
      </c>
      <c r="L101">
        <v>28</v>
      </c>
      <c r="M101">
        <v>0.42</v>
      </c>
      <c r="N101">
        <v>38.700000000000003</v>
      </c>
    </row>
    <row r="102" spans="11:14" x14ac:dyDescent="0.3">
      <c r="K102" t="s">
        <v>825</v>
      </c>
      <c r="L102">
        <v>28</v>
      </c>
      <c r="M102">
        <v>0.42</v>
      </c>
      <c r="N102">
        <v>39.119999999999997</v>
      </c>
    </row>
    <row r="103" spans="11:14" x14ac:dyDescent="0.3">
      <c r="K103" t="s">
        <v>826</v>
      </c>
      <c r="L103">
        <v>28</v>
      </c>
      <c r="M103">
        <v>0.42</v>
      </c>
      <c r="N103">
        <v>39.54</v>
      </c>
    </row>
    <row r="104" spans="11:14" x14ac:dyDescent="0.3">
      <c r="K104" t="s">
        <v>827</v>
      </c>
      <c r="L104">
        <v>28</v>
      </c>
      <c r="M104">
        <v>0.42</v>
      </c>
      <c r="N104">
        <v>39.96</v>
      </c>
    </row>
    <row r="105" spans="11:14" x14ac:dyDescent="0.3">
      <c r="K105" t="s">
        <v>828</v>
      </c>
      <c r="L105">
        <v>28</v>
      </c>
      <c r="M105">
        <v>0.42</v>
      </c>
      <c r="N105">
        <v>40.369999999999997</v>
      </c>
    </row>
    <row r="106" spans="11:14" x14ac:dyDescent="0.3">
      <c r="K106" t="s">
        <v>829</v>
      </c>
      <c r="L106">
        <v>28</v>
      </c>
      <c r="M106">
        <v>0.42</v>
      </c>
      <c r="N106">
        <v>40.79</v>
      </c>
    </row>
    <row r="107" spans="11:14" x14ac:dyDescent="0.3">
      <c r="K107" t="s">
        <v>830</v>
      </c>
      <c r="L107">
        <v>28</v>
      </c>
      <c r="M107">
        <v>0.42</v>
      </c>
      <c r="N107">
        <v>41.21</v>
      </c>
    </row>
    <row r="108" spans="11:14" x14ac:dyDescent="0.3">
      <c r="K108" t="s">
        <v>831</v>
      </c>
      <c r="L108">
        <v>28</v>
      </c>
      <c r="M108">
        <v>0.42</v>
      </c>
      <c r="N108">
        <v>41.63</v>
      </c>
    </row>
    <row r="109" spans="11:14" x14ac:dyDescent="0.3">
      <c r="K109" t="s">
        <v>832</v>
      </c>
      <c r="L109">
        <v>28</v>
      </c>
      <c r="M109">
        <v>0.42</v>
      </c>
      <c r="N109">
        <v>42.05</v>
      </c>
    </row>
    <row r="110" spans="11:14" x14ac:dyDescent="0.3">
      <c r="K110" t="s">
        <v>833</v>
      </c>
      <c r="L110">
        <v>28</v>
      </c>
      <c r="M110">
        <v>0.42</v>
      </c>
      <c r="N110">
        <v>42.47</v>
      </c>
    </row>
    <row r="111" spans="11:14" x14ac:dyDescent="0.3">
      <c r="K111" t="s">
        <v>834</v>
      </c>
      <c r="L111">
        <v>28</v>
      </c>
      <c r="M111">
        <v>0.42</v>
      </c>
      <c r="N111">
        <v>42.88</v>
      </c>
    </row>
    <row r="112" spans="11:14" x14ac:dyDescent="0.3">
      <c r="K112" t="s">
        <v>835</v>
      </c>
      <c r="L112">
        <v>28</v>
      </c>
      <c r="M112">
        <v>0.42</v>
      </c>
      <c r="N112">
        <v>43.3</v>
      </c>
    </row>
    <row r="113" spans="11:14" x14ac:dyDescent="0.3">
      <c r="K113" t="s">
        <v>836</v>
      </c>
      <c r="L113">
        <v>28</v>
      </c>
      <c r="M113">
        <v>0.42</v>
      </c>
      <c r="N113">
        <v>43.72</v>
      </c>
    </row>
    <row r="114" spans="11:14" x14ac:dyDescent="0.3">
      <c r="K114" t="s">
        <v>837</v>
      </c>
      <c r="L114">
        <v>28</v>
      </c>
      <c r="M114">
        <v>0.42</v>
      </c>
      <c r="N114">
        <v>44.14</v>
      </c>
    </row>
    <row r="115" spans="11:14" x14ac:dyDescent="0.3">
      <c r="K115" t="s">
        <v>838</v>
      </c>
      <c r="L115">
        <v>28</v>
      </c>
      <c r="M115">
        <v>0.42</v>
      </c>
      <c r="N115">
        <v>44.56</v>
      </c>
    </row>
    <row r="116" spans="11:14" x14ac:dyDescent="0.3">
      <c r="K116" t="s">
        <v>839</v>
      </c>
      <c r="L116">
        <v>28</v>
      </c>
      <c r="M116">
        <v>0.42</v>
      </c>
      <c r="N116">
        <v>44.98</v>
      </c>
    </row>
    <row r="117" spans="11:14" x14ac:dyDescent="0.3">
      <c r="K117" t="s">
        <v>840</v>
      </c>
      <c r="L117">
        <v>28</v>
      </c>
      <c r="M117">
        <v>0.42</v>
      </c>
      <c r="N117">
        <v>45.4</v>
      </c>
    </row>
    <row r="118" spans="11:14" x14ac:dyDescent="0.3">
      <c r="K118" t="s">
        <v>841</v>
      </c>
      <c r="L118">
        <v>28</v>
      </c>
      <c r="M118">
        <v>0.42</v>
      </c>
      <c r="N118">
        <v>45.81</v>
      </c>
    </row>
    <row r="119" spans="11:14" x14ac:dyDescent="0.3">
      <c r="K119" t="s">
        <v>842</v>
      </c>
      <c r="L119">
        <v>28</v>
      </c>
      <c r="M119">
        <v>0.42</v>
      </c>
      <c r="N119">
        <v>46.23</v>
      </c>
    </row>
    <row r="120" spans="11:14" x14ac:dyDescent="0.3">
      <c r="K120" t="s">
        <v>843</v>
      </c>
      <c r="L120">
        <v>28</v>
      </c>
      <c r="M120">
        <v>0.42</v>
      </c>
      <c r="N120">
        <v>46.65</v>
      </c>
    </row>
    <row r="121" spans="11:14" x14ac:dyDescent="0.3">
      <c r="K121" t="s">
        <v>844</v>
      </c>
      <c r="L121">
        <v>28</v>
      </c>
      <c r="M121">
        <v>0.42</v>
      </c>
      <c r="N121">
        <v>47.07</v>
      </c>
    </row>
    <row r="122" spans="11:14" x14ac:dyDescent="0.3">
      <c r="K122" t="s">
        <v>845</v>
      </c>
      <c r="L122">
        <v>28</v>
      </c>
      <c r="M122">
        <v>0.42</v>
      </c>
      <c r="N122">
        <v>47.49</v>
      </c>
    </row>
    <row r="123" spans="11:14" x14ac:dyDescent="0.3">
      <c r="K123" t="s">
        <v>846</v>
      </c>
      <c r="L123">
        <v>28</v>
      </c>
      <c r="M123">
        <v>0.42</v>
      </c>
      <c r="N123">
        <v>47.91</v>
      </c>
    </row>
    <row r="124" spans="11:14" x14ac:dyDescent="0.3">
      <c r="K124" t="s">
        <v>847</v>
      </c>
      <c r="L124">
        <v>28</v>
      </c>
      <c r="M124">
        <v>0.42</v>
      </c>
      <c r="N124">
        <v>48.33</v>
      </c>
    </row>
    <row r="125" spans="11:14" x14ac:dyDescent="0.3">
      <c r="K125" t="s">
        <v>848</v>
      </c>
      <c r="L125">
        <v>28</v>
      </c>
      <c r="M125">
        <v>0.42</v>
      </c>
      <c r="N125">
        <v>48.74</v>
      </c>
    </row>
    <row r="126" spans="11:14" x14ac:dyDescent="0.3">
      <c r="K126" t="s">
        <v>849</v>
      </c>
      <c r="L126">
        <v>28</v>
      </c>
      <c r="M126">
        <v>0.42</v>
      </c>
      <c r="N126">
        <v>49.16</v>
      </c>
    </row>
    <row r="127" spans="11:14" x14ac:dyDescent="0.3">
      <c r="K127" t="s">
        <v>850</v>
      </c>
      <c r="L127">
        <v>28</v>
      </c>
      <c r="M127">
        <v>0.42</v>
      </c>
      <c r="N127">
        <v>49.58</v>
      </c>
    </row>
    <row r="128" spans="11:14" x14ac:dyDescent="0.3">
      <c r="K128" t="s">
        <v>851</v>
      </c>
      <c r="L128">
        <v>28</v>
      </c>
      <c r="M128">
        <v>0.42</v>
      </c>
      <c r="N128">
        <v>50</v>
      </c>
    </row>
    <row r="129" spans="11:14" x14ac:dyDescent="0.3">
      <c r="K129" t="s">
        <v>852</v>
      </c>
      <c r="L129">
        <v>28</v>
      </c>
      <c r="M129">
        <v>0.42</v>
      </c>
      <c r="N129">
        <v>50.42</v>
      </c>
    </row>
    <row r="130" spans="11:14" x14ac:dyDescent="0.3">
      <c r="K130" t="s">
        <v>853</v>
      </c>
      <c r="L130">
        <v>28</v>
      </c>
      <c r="M130">
        <v>0.42</v>
      </c>
      <c r="N130">
        <v>50.84</v>
      </c>
    </row>
    <row r="131" spans="11:14" x14ac:dyDescent="0.3">
      <c r="K131" t="s">
        <v>854</v>
      </c>
      <c r="L131">
        <v>28</v>
      </c>
      <c r="M131">
        <v>0.42</v>
      </c>
      <c r="N131">
        <v>51.26</v>
      </c>
    </row>
    <row r="132" spans="11:14" x14ac:dyDescent="0.3">
      <c r="K132" t="s">
        <v>855</v>
      </c>
      <c r="L132">
        <v>28</v>
      </c>
      <c r="M132">
        <v>0.42</v>
      </c>
      <c r="N132">
        <v>51.67</v>
      </c>
    </row>
    <row r="133" spans="11:14" x14ac:dyDescent="0.3">
      <c r="K133" t="s">
        <v>856</v>
      </c>
      <c r="L133">
        <v>28</v>
      </c>
      <c r="M133">
        <v>0.42</v>
      </c>
      <c r="N133">
        <v>52.09</v>
      </c>
    </row>
    <row r="134" spans="11:14" x14ac:dyDescent="0.3">
      <c r="K134" t="s">
        <v>857</v>
      </c>
      <c r="L134">
        <v>28</v>
      </c>
      <c r="M134">
        <v>0.42</v>
      </c>
      <c r="N134">
        <v>52.51</v>
      </c>
    </row>
    <row r="135" spans="11:14" x14ac:dyDescent="0.3">
      <c r="K135" t="s">
        <v>858</v>
      </c>
      <c r="L135">
        <v>28</v>
      </c>
      <c r="M135">
        <v>0.42</v>
      </c>
      <c r="N135">
        <v>52.93</v>
      </c>
    </row>
    <row r="136" spans="11:14" x14ac:dyDescent="0.3">
      <c r="K136" t="s">
        <v>859</v>
      </c>
      <c r="L136">
        <v>28</v>
      </c>
      <c r="M136">
        <v>0.42</v>
      </c>
      <c r="N136">
        <v>53.35</v>
      </c>
    </row>
    <row r="137" spans="11:14" x14ac:dyDescent="0.3">
      <c r="K137" t="s">
        <v>860</v>
      </c>
      <c r="L137">
        <v>28</v>
      </c>
      <c r="M137">
        <v>0.42</v>
      </c>
      <c r="N137">
        <v>53.77</v>
      </c>
    </row>
    <row r="138" spans="11:14" x14ac:dyDescent="0.3">
      <c r="K138" t="s">
        <v>861</v>
      </c>
      <c r="L138">
        <v>28</v>
      </c>
      <c r="M138">
        <v>0.42</v>
      </c>
      <c r="N138">
        <v>54.19</v>
      </c>
    </row>
    <row r="139" spans="11:14" x14ac:dyDescent="0.3">
      <c r="K139" t="s">
        <v>862</v>
      </c>
      <c r="L139">
        <v>28</v>
      </c>
      <c r="M139">
        <v>0.42</v>
      </c>
      <c r="N139">
        <v>54.6</v>
      </c>
    </row>
    <row r="140" spans="11:14" x14ac:dyDescent="0.3">
      <c r="K140" t="s">
        <v>863</v>
      </c>
      <c r="L140">
        <v>28</v>
      </c>
      <c r="M140">
        <v>0.42</v>
      </c>
      <c r="N140">
        <v>55.02</v>
      </c>
    </row>
    <row r="141" spans="11:14" x14ac:dyDescent="0.3">
      <c r="K141" t="s">
        <v>864</v>
      </c>
      <c r="L141">
        <v>28</v>
      </c>
      <c r="M141">
        <v>0.42</v>
      </c>
      <c r="N141">
        <v>55.44</v>
      </c>
    </row>
    <row r="142" spans="11:14" x14ac:dyDescent="0.3">
      <c r="K142" t="s">
        <v>865</v>
      </c>
      <c r="L142">
        <v>28</v>
      </c>
      <c r="M142">
        <v>0.42</v>
      </c>
      <c r="N142">
        <v>55.86</v>
      </c>
    </row>
    <row r="143" spans="11:14" x14ac:dyDescent="0.3">
      <c r="K143" t="s">
        <v>866</v>
      </c>
      <c r="L143">
        <v>28</v>
      </c>
      <c r="M143">
        <v>0.42</v>
      </c>
      <c r="N143">
        <v>56.28</v>
      </c>
    </row>
    <row r="144" spans="11:14" x14ac:dyDescent="0.3">
      <c r="K144" t="s">
        <v>867</v>
      </c>
      <c r="L144">
        <v>28</v>
      </c>
      <c r="M144">
        <v>0.42</v>
      </c>
      <c r="N144">
        <v>56.7</v>
      </c>
    </row>
    <row r="145" spans="11:14" x14ac:dyDescent="0.3">
      <c r="K145" t="s">
        <v>868</v>
      </c>
      <c r="L145">
        <v>28</v>
      </c>
      <c r="M145">
        <v>0.42</v>
      </c>
      <c r="N145">
        <v>57.12</v>
      </c>
    </row>
    <row r="146" spans="11:14" x14ac:dyDescent="0.3">
      <c r="K146" t="s">
        <v>869</v>
      </c>
      <c r="L146">
        <v>28</v>
      </c>
      <c r="M146">
        <v>0.42</v>
      </c>
      <c r="N146">
        <v>57.53</v>
      </c>
    </row>
    <row r="147" spans="11:14" x14ac:dyDescent="0.3">
      <c r="K147" t="s">
        <v>870</v>
      </c>
      <c r="L147">
        <v>28</v>
      </c>
      <c r="M147">
        <v>0.42</v>
      </c>
      <c r="N147">
        <v>57.95</v>
      </c>
    </row>
    <row r="148" spans="11:14" x14ac:dyDescent="0.3">
      <c r="K148" t="s">
        <v>871</v>
      </c>
      <c r="L148">
        <v>28</v>
      </c>
      <c r="M148">
        <v>0.42</v>
      </c>
      <c r="N148">
        <v>58.37</v>
      </c>
    </row>
    <row r="149" spans="11:14" x14ac:dyDescent="0.3">
      <c r="K149" t="s">
        <v>872</v>
      </c>
      <c r="L149">
        <v>28</v>
      </c>
      <c r="M149">
        <v>0.42</v>
      </c>
      <c r="N149">
        <v>58.79</v>
      </c>
    </row>
    <row r="150" spans="11:14" x14ac:dyDescent="0.3">
      <c r="K150" t="s">
        <v>873</v>
      </c>
      <c r="L150">
        <v>28</v>
      </c>
      <c r="M150">
        <v>0.42</v>
      </c>
      <c r="N150">
        <v>59.21</v>
      </c>
    </row>
    <row r="151" spans="11:14" x14ac:dyDescent="0.3">
      <c r="K151" t="s">
        <v>874</v>
      </c>
      <c r="L151">
        <v>28</v>
      </c>
      <c r="M151">
        <v>0.42</v>
      </c>
      <c r="N151">
        <v>59.63</v>
      </c>
    </row>
    <row r="152" spans="11:14" x14ac:dyDescent="0.3">
      <c r="K152" t="s">
        <v>875</v>
      </c>
      <c r="L152">
        <v>28</v>
      </c>
      <c r="M152">
        <v>0.42</v>
      </c>
      <c r="N152">
        <v>60.04</v>
      </c>
    </row>
    <row r="153" spans="11:14" x14ac:dyDescent="0.3">
      <c r="K153" t="s">
        <v>876</v>
      </c>
      <c r="L153">
        <v>28</v>
      </c>
      <c r="M153">
        <v>0.42</v>
      </c>
      <c r="N153">
        <v>60.46</v>
      </c>
    </row>
    <row r="154" spans="11:14" x14ac:dyDescent="0.3">
      <c r="K154" t="s">
        <v>877</v>
      </c>
      <c r="L154">
        <v>28</v>
      </c>
      <c r="M154">
        <v>0.42</v>
      </c>
      <c r="N154">
        <v>60.88</v>
      </c>
    </row>
    <row r="155" spans="11:14" x14ac:dyDescent="0.3">
      <c r="K155" t="s">
        <v>878</v>
      </c>
      <c r="L155">
        <v>28</v>
      </c>
      <c r="M155">
        <v>0.42</v>
      </c>
      <c r="N155">
        <v>61.3</v>
      </c>
    </row>
    <row r="156" spans="11:14" x14ac:dyDescent="0.3">
      <c r="K156" t="s">
        <v>879</v>
      </c>
      <c r="L156">
        <v>28</v>
      </c>
      <c r="M156">
        <v>0.42</v>
      </c>
      <c r="N156">
        <v>61.72</v>
      </c>
    </row>
    <row r="157" spans="11:14" x14ac:dyDescent="0.3">
      <c r="K157" t="s">
        <v>880</v>
      </c>
      <c r="L157">
        <v>28</v>
      </c>
      <c r="M157">
        <v>0.42</v>
      </c>
      <c r="N157">
        <v>62.14</v>
      </c>
    </row>
    <row r="158" spans="11:14" x14ac:dyDescent="0.3">
      <c r="K158" t="s">
        <v>881</v>
      </c>
      <c r="L158">
        <v>28</v>
      </c>
      <c r="M158">
        <v>0.42</v>
      </c>
      <c r="N158">
        <v>62.56</v>
      </c>
    </row>
    <row r="159" spans="11:14" x14ac:dyDescent="0.3">
      <c r="K159" t="s">
        <v>882</v>
      </c>
      <c r="L159">
        <v>28</v>
      </c>
      <c r="M159">
        <v>0.42</v>
      </c>
      <c r="N159">
        <v>62.97</v>
      </c>
    </row>
    <row r="160" spans="11:14" x14ac:dyDescent="0.3">
      <c r="K160" t="s">
        <v>883</v>
      </c>
      <c r="L160">
        <v>28</v>
      </c>
      <c r="M160">
        <v>0.42</v>
      </c>
      <c r="N160">
        <v>63.39</v>
      </c>
    </row>
    <row r="161" spans="11:14" x14ac:dyDescent="0.3">
      <c r="K161" t="s">
        <v>884</v>
      </c>
      <c r="L161">
        <v>28</v>
      </c>
      <c r="M161">
        <v>0.42</v>
      </c>
      <c r="N161">
        <v>63.81</v>
      </c>
    </row>
    <row r="162" spans="11:14" x14ac:dyDescent="0.3">
      <c r="K162" t="s">
        <v>885</v>
      </c>
      <c r="L162">
        <v>28</v>
      </c>
      <c r="M162">
        <v>0.42</v>
      </c>
      <c r="N162">
        <v>64.23</v>
      </c>
    </row>
    <row r="163" spans="11:14" x14ac:dyDescent="0.3">
      <c r="K163" t="s">
        <v>886</v>
      </c>
      <c r="L163">
        <v>28</v>
      </c>
      <c r="M163">
        <v>0.42</v>
      </c>
      <c r="N163">
        <v>64.650000000000006</v>
      </c>
    </row>
    <row r="164" spans="11:14" x14ac:dyDescent="0.3">
      <c r="K164" t="s">
        <v>887</v>
      </c>
      <c r="L164">
        <v>28</v>
      </c>
      <c r="M164">
        <v>0.42</v>
      </c>
      <c r="N164">
        <v>65.069999999999993</v>
      </c>
    </row>
    <row r="165" spans="11:14" x14ac:dyDescent="0.3">
      <c r="K165" t="s">
        <v>888</v>
      </c>
      <c r="L165">
        <v>28</v>
      </c>
      <c r="M165">
        <v>0.42</v>
      </c>
      <c r="N165">
        <v>65.489999999999995</v>
      </c>
    </row>
    <row r="166" spans="11:14" x14ac:dyDescent="0.3">
      <c r="K166" t="s">
        <v>889</v>
      </c>
      <c r="L166">
        <v>28</v>
      </c>
      <c r="M166">
        <v>0.42</v>
      </c>
      <c r="N166">
        <v>65.900000000000006</v>
      </c>
    </row>
    <row r="167" spans="11:14" x14ac:dyDescent="0.3">
      <c r="K167" t="s">
        <v>890</v>
      </c>
      <c r="L167">
        <v>1</v>
      </c>
      <c r="M167">
        <v>0.01</v>
      </c>
      <c r="N167">
        <v>65.92</v>
      </c>
    </row>
    <row r="168" spans="11:14" x14ac:dyDescent="0.3">
      <c r="K168" t="s">
        <v>891</v>
      </c>
      <c r="L168">
        <v>28</v>
      </c>
      <c r="M168">
        <v>0.42</v>
      </c>
      <c r="N168">
        <v>66.34</v>
      </c>
    </row>
    <row r="169" spans="11:14" x14ac:dyDescent="0.3">
      <c r="K169" t="s">
        <v>892</v>
      </c>
      <c r="L169">
        <v>28</v>
      </c>
      <c r="M169">
        <v>0.42</v>
      </c>
      <c r="N169">
        <v>66.760000000000005</v>
      </c>
    </row>
    <row r="170" spans="11:14" x14ac:dyDescent="0.3">
      <c r="K170" t="s">
        <v>893</v>
      </c>
      <c r="L170">
        <v>28</v>
      </c>
      <c r="M170">
        <v>0.42</v>
      </c>
      <c r="N170">
        <v>67.17</v>
      </c>
    </row>
    <row r="171" spans="11:14" x14ac:dyDescent="0.3">
      <c r="K171" t="s">
        <v>894</v>
      </c>
      <c r="L171">
        <v>28</v>
      </c>
      <c r="M171">
        <v>0.42</v>
      </c>
      <c r="N171">
        <v>67.59</v>
      </c>
    </row>
    <row r="172" spans="11:14" x14ac:dyDescent="0.3">
      <c r="K172" t="s">
        <v>895</v>
      </c>
      <c r="L172">
        <v>28</v>
      </c>
      <c r="M172">
        <v>0.42</v>
      </c>
      <c r="N172">
        <v>68.010000000000005</v>
      </c>
    </row>
    <row r="173" spans="11:14" x14ac:dyDescent="0.3">
      <c r="K173" t="s">
        <v>896</v>
      </c>
      <c r="L173">
        <v>28</v>
      </c>
      <c r="M173">
        <v>0.42</v>
      </c>
      <c r="N173">
        <v>68.430000000000007</v>
      </c>
    </row>
    <row r="174" spans="11:14" x14ac:dyDescent="0.3">
      <c r="K174" t="s">
        <v>897</v>
      </c>
      <c r="L174">
        <v>28</v>
      </c>
      <c r="M174">
        <v>0.42</v>
      </c>
      <c r="N174">
        <v>68.849999999999994</v>
      </c>
    </row>
    <row r="175" spans="11:14" x14ac:dyDescent="0.3">
      <c r="K175" t="s">
        <v>898</v>
      </c>
      <c r="L175">
        <v>28</v>
      </c>
      <c r="M175">
        <v>0.42</v>
      </c>
      <c r="N175">
        <v>69.27</v>
      </c>
    </row>
    <row r="176" spans="11:14" x14ac:dyDescent="0.3">
      <c r="K176" t="s">
        <v>899</v>
      </c>
      <c r="L176">
        <v>28</v>
      </c>
      <c r="M176">
        <v>0.42</v>
      </c>
      <c r="N176">
        <v>69.69</v>
      </c>
    </row>
    <row r="177" spans="11:14" x14ac:dyDescent="0.3">
      <c r="K177" t="s">
        <v>900</v>
      </c>
      <c r="L177">
        <v>28</v>
      </c>
      <c r="M177">
        <v>0.42</v>
      </c>
      <c r="N177">
        <v>70.099999999999994</v>
      </c>
    </row>
    <row r="178" spans="11:14" x14ac:dyDescent="0.3">
      <c r="K178" t="s">
        <v>901</v>
      </c>
      <c r="L178">
        <v>28</v>
      </c>
      <c r="M178">
        <v>0.42</v>
      </c>
      <c r="N178">
        <v>70.52</v>
      </c>
    </row>
    <row r="179" spans="11:14" x14ac:dyDescent="0.3">
      <c r="K179" t="s">
        <v>902</v>
      </c>
      <c r="L179">
        <v>28</v>
      </c>
      <c r="M179">
        <v>0.42</v>
      </c>
      <c r="N179">
        <v>70.94</v>
      </c>
    </row>
    <row r="180" spans="11:14" x14ac:dyDescent="0.3">
      <c r="K180" t="s">
        <v>903</v>
      </c>
      <c r="L180">
        <v>2</v>
      </c>
      <c r="M180">
        <v>0.03</v>
      </c>
      <c r="N180">
        <v>70.97</v>
      </c>
    </row>
    <row r="181" spans="11:14" x14ac:dyDescent="0.3">
      <c r="K181" t="s">
        <v>904</v>
      </c>
      <c r="L181">
        <v>28</v>
      </c>
      <c r="M181">
        <v>0.42</v>
      </c>
      <c r="N181">
        <v>71.39</v>
      </c>
    </row>
    <row r="182" spans="11:14" x14ac:dyDescent="0.3">
      <c r="K182" t="s">
        <v>905</v>
      </c>
      <c r="L182">
        <v>1</v>
      </c>
      <c r="M182">
        <v>0.01</v>
      </c>
      <c r="N182">
        <v>71.41</v>
      </c>
    </row>
    <row r="183" spans="11:14" x14ac:dyDescent="0.3">
      <c r="K183" t="s">
        <v>906</v>
      </c>
      <c r="L183">
        <v>1</v>
      </c>
      <c r="M183">
        <v>0.01</v>
      </c>
      <c r="N183">
        <v>71.42</v>
      </c>
    </row>
    <row r="184" spans="11:14" x14ac:dyDescent="0.3">
      <c r="K184" t="s">
        <v>907</v>
      </c>
      <c r="L184">
        <v>28</v>
      </c>
      <c r="M184">
        <v>0.42</v>
      </c>
      <c r="N184">
        <v>71.84</v>
      </c>
    </row>
    <row r="185" spans="11:14" x14ac:dyDescent="0.3">
      <c r="K185" t="s">
        <v>908</v>
      </c>
      <c r="L185">
        <v>28</v>
      </c>
      <c r="M185">
        <v>0.42</v>
      </c>
      <c r="N185">
        <v>72.260000000000005</v>
      </c>
    </row>
    <row r="186" spans="11:14" x14ac:dyDescent="0.3">
      <c r="K186" t="s">
        <v>909</v>
      </c>
      <c r="L186">
        <v>28</v>
      </c>
      <c r="M186">
        <v>0.42</v>
      </c>
      <c r="N186">
        <v>72.680000000000007</v>
      </c>
    </row>
    <row r="187" spans="11:14" x14ac:dyDescent="0.3">
      <c r="K187" t="s">
        <v>910</v>
      </c>
      <c r="L187">
        <v>28</v>
      </c>
      <c r="M187">
        <v>0.42</v>
      </c>
      <c r="N187">
        <v>73.09</v>
      </c>
    </row>
    <row r="188" spans="11:14" x14ac:dyDescent="0.3">
      <c r="K188" t="s">
        <v>911</v>
      </c>
      <c r="L188">
        <v>28</v>
      </c>
      <c r="M188">
        <v>0.42</v>
      </c>
      <c r="N188">
        <v>73.510000000000005</v>
      </c>
    </row>
    <row r="189" spans="11:14" x14ac:dyDescent="0.3">
      <c r="K189" t="s">
        <v>912</v>
      </c>
      <c r="L189">
        <v>28</v>
      </c>
      <c r="M189">
        <v>0.42</v>
      </c>
      <c r="N189">
        <v>73.930000000000007</v>
      </c>
    </row>
    <row r="190" spans="11:14" x14ac:dyDescent="0.3">
      <c r="K190" t="s">
        <v>913</v>
      </c>
      <c r="L190">
        <v>28</v>
      </c>
      <c r="M190">
        <v>0.42</v>
      </c>
      <c r="N190">
        <v>74.349999999999994</v>
      </c>
    </row>
    <row r="191" spans="11:14" x14ac:dyDescent="0.3">
      <c r="K191" t="s">
        <v>914</v>
      </c>
      <c r="L191">
        <v>28</v>
      </c>
      <c r="M191">
        <v>0.42</v>
      </c>
      <c r="N191">
        <v>74.77</v>
      </c>
    </row>
    <row r="192" spans="11:14" x14ac:dyDescent="0.3">
      <c r="K192" t="s">
        <v>915</v>
      </c>
      <c r="L192">
        <v>28</v>
      </c>
      <c r="M192">
        <v>0.42</v>
      </c>
      <c r="N192">
        <v>75.19</v>
      </c>
    </row>
    <row r="193" spans="11:14" x14ac:dyDescent="0.3">
      <c r="K193" t="s">
        <v>916</v>
      </c>
      <c r="L193">
        <v>28</v>
      </c>
      <c r="M193">
        <v>0.42</v>
      </c>
      <c r="N193">
        <v>75.61</v>
      </c>
    </row>
    <row r="194" spans="11:14" x14ac:dyDescent="0.3">
      <c r="K194" t="s">
        <v>917</v>
      </c>
      <c r="L194">
        <v>28</v>
      </c>
      <c r="M194">
        <v>0.42</v>
      </c>
      <c r="N194">
        <v>76.02</v>
      </c>
    </row>
    <row r="195" spans="11:14" x14ac:dyDescent="0.3">
      <c r="K195" t="s">
        <v>918</v>
      </c>
      <c r="L195">
        <v>28</v>
      </c>
      <c r="M195">
        <v>0.42</v>
      </c>
      <c r="N195">
        <v>76.44</v>
      </c>
    </row>
    <row r="196" spans="11:14" x14ac:dyDescent="0.3">
      <c r="K196" t="s">
        <v>919</v>
      </c>
      <c r="L196">
        <v>28</v>
      </c>
      <c r="M196">
        <v>0.42</v>
      </c>
      <c r="N196">
        <v>76.86</v>
      </c>
    </row>
    <row r="197" spans="11:14" x14ac:dyDescent="0.3">
      <c r="K197" t="s">
        <v>920</v>
      </c>
      <c r="L197">
        <v>28</v>
      </c>
      <c r="M197">
        <v>0.42</v>
      </c>
      <c r="N197">
        <v>77.28</v>
      </c>
    </row>
    <row r="198" spans="11:14" x14ac:dyDescent="0.3">
      <c r="K198" t="s">
        <v>921</v>
      </c>
      <c r="L198">
        <v>28</v>
      </c>
      <c r="M198">
        <v>0.42</v>
      </c>
      <c r="N198">
        <v>77.7</v>
      </c>
    </row>
    <row r="199" spans="11:14" x14ac:dyDescent="0.3">
      <c r="K199" t="s">
        <v>922</v>
      </c>
      <c r="L199">
        <v>28</v>
      </c>
      <c r="M199">
        <v>0.42</v>
      </c>
      <c r="N199">
        <v>78.12</v>
      </c>
    </row>
    <row r="200" spans="11:14" x14ac:dyDescent="0.3">
      <c r="K200" t="s">
        <v>923</v>
      </c>
      <c r="L200">
        <v>28</v>
      </c>
      <c r="M200">
        <v>0.42</v>
      </c>
      <c r="N200">
        <v>78.540000000000006</v>
      </c>
    </row>
    <row r="201" spans="11:14" x14ac:dyDescent="0.3">
      <c r="K201" t="s">
        <v>924</v>
      </c>
      <c r="L201">
        <v>28</v>
      </c>
      <c r="M201">
        <v>0.42</v>
      </c>
      <c r="N201">
        <v>78.95</v>
      </c>
    </row>
    <row r="202" spans="11:14" x14ac:dyDescent="0.3">
      <c r="K202" t="s">
        <v>925</v>
      </c>
      <c r="L202">
        <v>28</v>
      </c>
      <c r="M202">
        <v>0.42</v>
      </c>
      <c r="N202">
        <v>79.37</v>
      </c>
    </row>
    <row r="203" spans="11:14" x14ac:dyDescent="0.3">
      <c r="K203" t="s">
        <v>926</v>
      </c>
      <c r="L203">
        <v>28</v>
      </c>
      <c r="M203">
        <v>0.42</v>
      </c>
      <c r="N203">
        <v>79.790000000000006</v>
      </c>
    </row>
    <row r="204" spans="11:14" x14ac:dyDescent="0.3">
      <c r="K204" t="s">
        <v>927</v>
      </c>
      <c r="L204">
        <v>28</v>
      </c>
      <c r="M204">
        <v>0.42</v>
      </c>
      <c r="N204">
        <v>80.209999999999994</v>
      </c>
    </row>
    <row r="205" spans="11:14" x14ac:dyDescent="0.3">
      <c r="K205" t="s">
        <v>928</v>
      </c>
      <c r="L205">
        <v>28</v>
      </c>
      <c r="M205">
        <v>0.42</v>
      </c>
      <c r="N205">
        <v>80.63</v>
      </c>
    </row>
    <row r="206" spans="11:14" x14ac:dyDescent="0.3">
      <c r="K206" t="s">
        <v>929</v>
      </c>
      <c r="L206">
        <v>28</v>
      </c>
      <c r="M206">
        <v>0.42</v>
      </c>
      <c r="N206">
        <v>81.05</v>
      </c>
    </row>
    <row r="207" spans="11:14" x14ac:dyDescent="0.3">
      <c r="K207" t="s">
        <v>930</v>
      </c>
      <c r="L207">
        <v>28</v>
      </c>
      <c r="M207">
        <v>0.42</v>
      </c>
      <c r="N207">
        <v>81.459999999999994</v>
      </c>
    </row>
    <row r="208" spans="11:14" x14ac:dyDescent="0.3">
      <c r="K208" t="s">
        <v>931</v>
      </c>
      <c r="L208">
        <v>28</v>
      </c>
      <c r="M208">
        <v>0.42</v>
      </c>
      <c r="N208">
        <v>81.88</v>
      </c>
    </row>
    <row r="209" spans="11:14" x14ac:dyDescent="0.3">
      <c r="K209" t="s">
        <v>932</v>
      </c>
      <c r="L209">
        <v>28</v>
      </c>
      <c r="M209">
        <v>0.42</v>
      </c>
      <c r="N209">
        <v>82.3</v>
      </c>
    </row>
    <row r="210" spans="11:14" x14ac:dyDescent="0.3">
      <c r="K210" t="s">
        <v>933</v>
      </c>
      <c r="L210">
        <v>28</v>
      </c>
      <c r="M210">
        <v>0.42</v>
      </c>
      <c r="N210">
        <v>82.72</v>
      </c>
    </row>
    <row r="211" spans="11:14" x14ac:dyDescent="0.3">
      <c r="K211" t="s">
        <v>934</v>
      </c>
      <c r="L211">
        <v>28</v>
      </c>
      <c r="M211">
        <v>0.42</v>
      </c>
      <c r="N211">
        <v>83.14</v>
      </c>
    </row>
    <row r="212" spans="11:14" x14ac:dyDescent="0.3">
      <c r="K212" t="s">
        <v>935</v>
      </c>
      <c r="L212">
        <v>28</v>
      </c>
      <c r="M212">
        <v>0.42</v>
      </c>
      <c r="N212">
        <v>83.56</v>
      </c>
    </row>
    <row r="213" spans="11:14" x14ac:dyDescent="0.3">
      <c r="K213" t="s">
        <v>936</v>
      </c>
      <c r="L213">
        <v>28</v>
      </c>
      <c r="M213">
        <v>0.42</v>
      </c>
      <c r="N213">
        <v>83.98</v>
      </c>
    </row>
    <row r="214" spans="11:14" x14ac:dyDescent="0.3">
      <c r="K214" t="s">
        <v>937</v>
      </c>
      <c r="L214">
        <v>28</v>
      </c>
      <c r="M214">
        <v>0.42</v>
      </c>
      <c r="N214">
        <v>84.39</v>
      </c>
    </row>
    <row r="215" spans="11:14" x14ac:dyDescent="0.3">
      <c r="K215" t="s">
        <v>938</v>
      </c>
      <c r="L215">
        <v>28</v>
      </c>
      <c r="M215">
        <v>0.42</v>
      </c>
      <c r="N215">
        <v>84.81</v>
      </c>
    </row>
    <row r="216" spans="11:14" x14ac:dyDescent="0.3">
      <c r="K216" t="s">
        <v>939</v>
      </c>
      <c r="L216">
        <v>28</v>
      </c>
      <c r="M216">
        <v>0.42</v>
      </c>
      <c r="N216">
        <v>85.23</v>
      </c>
    </row>
    <row r="217" spans="11:14" x14ac:dyDescent="0.3">
      <c r="K217" t="s">
        <v>940</v>
      </c>
      <c r="L217">
        <v>28</v>
      </c>
      <c r="M217">
        <v>0.42</v>
      </c>
      <c r="N217">
        <v>85.65</v>
      </c>
    </row>
    <row r="218" spans="11:14" x14ac:dyDescent="0.3">
      <c r="K218" t="s">
        <v>941</v>
      </c>
      <c r="L218">
        <v>28</v>
      </c>
      <c r="M218">
        <v>0.42</v>
      </c>
      <c r="N218">
        <v>86.07</v>
      </c>
    </row>
    <row r="219" spans="11:14" x14ac:dyDescent="0.3">
      <c r="K219" t="s">
        <v>942</v>
      </c>
      <c r="L219">
        <v>28</v>
      </c>
      <c r="M219">
        <v>0.42</v>
      </c>
      <c r="N219">
        <v>86.49</v>
      </c>
    </row>
    <row r="220" spans="11:14" x14ac:dyDescent="0.3">
      <c r="K220" t="s">
        <v>943</v>
      </c>
      <c r="L220">
        <v>28</v>
      </c>
      <c r="M220">
        <v>0.42</v>
      </c>
      <c r="N220">
        <v>86.91</v>
      </c>
    </row>
    <row r="221" spans="11:14" x14ac:dyDescent="0.3">
      <c r="K221" t="s">
        <v>944</v>
      </c>
      <c r="L221">
        <v>28</v>
      </c>
      <c r="M221">
        <v>0.42</v>
      </c>
      <c r="N221">
        <v>87.32</v>
      </c>
    </row>
    <row r="222" spans="11:14" x14ac:dyDescent="0.3">
      <c r="K222" t="s">
        <v>945</v>
      </c>
      <c r="L222">
        <v>28</v>
      </c>
      <c r="M222">
        <v>0.42</v>
      </c>
      <c r="N222">
        <v>87.74</v>
      </c>
    </row>
    <row r="223" spans="11:14" x14ac:dyDescent="0.3">
      <c r="K223" t="s">
        <v>946</v>
      </c>
      <c r="L223">
        <v>4</v>
      </c>
      <c r="M223">
        <v>0.06</v>
      </c>
      <c r="N223">
        <v>87.8</v>
      </c>
    </row>
    <row r="224" spans="11:14" x14ac:dyDescent="0.3">
      <c r="K224" t="s">
        <v>947</v>
      </c>
      <c r="L224">
        <v>28</v>
      </c>
      <c r="M224">
        <v>0.42</v>
      </c>
      <c r="N224">
        <v>88.22</v>
      </c>
    </row>
    <row r="225" spans="11:14" x14ac:dyDescent="0.3">
      <c r="K225" t="s">
        <v>948</v>
      </c>
      <c r="L225">
        <v>28</v>
      </c>
      <c r="M225">
        <v>0.42</v>
      </c>
      <c r="N225">
        <v>88.64</v>
      </c>
    </row>
    <row r="226" spans="11:14" x14ac:dyDescent="0.3">
      <c r="K226" t="s">
        <v>949</v>
      </c>
      <c r="L226">
        <v>28</v>
      </c>
      <c r="M226">
        <v>0.42</v>
      </c>
      <c r="N226">
        <v>89.06</v>
      </c>
    </row>
    <row r="227" spans="11:14" x14ac:dyDescent="0.3">
      <c r="K227" t="s">
        <v>950</v>
      </c>
      <c r="L227">
        <v>28</v>
      </c>
      <c r="M227">
        <v>0.42</v>
      </c>
      <c r="N227">
        <v>89.48</v>
      </c>
    </row>
    <row r="228" spans="11:14" x14ac:dyDescent="0.3">
      <c r="K228" t="s">
        <v>951</v>
      </c>
      <c r="L228">
        <v>28</v>
      </c>
      <c r="M228">
        <v>0.42</v>
      </c>
      <c r="N228">
        <v>89.9</v>
      </c>
    </row>
    <row r="229" spans="11:14" x14ac:dyDescent="0.3">
      <c r="K229" t="s">
        <v>952</v>
      </c>
      <c r="L229">
        <v>28</v>
      </c>
      <c r="M229">
        <v>0.42</v>
      </c>
      <c r="N229">
        <v>90.31</v>
      </c>
    </row>
    <row r="230" spans="11:14" x14ac:dyDescent="0.3">
      <c r="K230" t="s">
        <v>953</v>
      </c>
      <c r="L230">
        <v>28</v>
      </c>
      <c r="M230">
        <v>0.42</v>
      </c>
      <c r="N230">
        <v>90.73</v>
      </c>
    </row>
    <row r="231" spans="11:14" x14ac:dyDescent="0.3">
      <c r="K231" t="s">
        <v>954</v>
      </c>
      <c r="L231">
        <v>28</v>
      </c>
      <c r="M231">
        <v>0.42</v>
      </c>
      <c r="N231">
        <v>91.15</v>
      </c>
    </row>
    <row r="232" spans="11:14" x14ac:dyDescent="0.3">
      <c r="K232" t="s">
        <v>955</v>
      </c>
      <c r="L232">
        <v>28</v>
      </c>
      <c r="M232">
        <v>0.42</v>
      </c>
      <c r="N232">
        <v>91.57</v>
      </c>
    </row>
    <row r="233" spans="11:14" x14ac:dyDescent="0.3">
      <c r="K233" t="s">
        <v>956</v>
      </c>
      <c r="L233">
        <v>3</v>
      </c>
      <c r="M233">
        <v>0.04</v>
      </c>
      <c r="N233">
        <v>91.61</v>
      </c>
    </row>
    <row r="234" spans="11:14" x14ac:dyDescent="0.3">
      <c r="K234" t="s">
        <v>957</v>
      </c>
      <c r="L234">
        <v>28</v>
      </c>
      <c r="M234">
        <v>0.42</v>
      </c>
      <c r="N234">
        <v>92.03</v>
      </c>
    </row>
    <row r="235" spans="11:14" x14ac:dyDescent="0.3">
      <c r="K235" t="s">
        <v>958</v>
      </c>
      <c r="L235">
        <v>28</v>
      </c>
      <c r="M235">
        <v>0.42</v>
      </c>
      <c r="N235">
        <v>92.45</v>
      </c>
    </row>
    <row r="236" spans="11:14" x14ac:dyDescent="0.3">
      <c r="K236" t="s">
        <v>959</v>
      </c>
      <c r="L236">
        <v>28</v>
      </c>
      <c r="M236">
        <v>0.42</v>
      </c>
      <c r="N236">
        <v>92.87</v>
      </c>
    </row>
    <row r="237" spans="11:14" x14ac:dyDescent="0.3">
      <c r="K237" t="s">
        <v>960</v>
      </c>
      <c r="L237">
        <v>28</v>
      </c>
      <c r="M237">
        <v>0.42</v>
      </c>
      <c r="N237">
        <v>93.29</v>
      </c>
    </row>
    <row r="238" spans="11:14" x14ac:dyDescent="0.3">
      <c r="K238" t="s">
        <v>961</v>
      </c>
      <c r="L238">
        <v>28</v>
      </c>
      <c r="M238">
        <v>0.42</v>
      </c>
      <c r="N238">
        <v>93.71</v>
      </c>
    </row>
    <row r="239" spans="11:14" x14ac:dyDescent="0.3">
      <c r="K239" t="s">
        <v>962</v>
      </c>
      <c r="L239">
        <v>28</v>
      </c>
      <c r="M239">
        <v>0.42</v>
      </c>
      <c r="N239">
        <v>94.13</v>
      </c>
    </row>
    <row r="240" spans="11:14" x14ac:dyDescent="0.3">
      <c r="K240" t="s">
        <v>963</v>
      </c>
      <c r="L240">
        <v>28</v>
      </c>
      <c r="M240">
        <v>0.42</v>
      </c>
      <c r="N240">
        <v>94.54</v>
      </c>
    </row>
    <row r="241" spans="11:14" x14ac:dyDescent="0.3">
      <c r="K241" t="s">
        <v>964</v>
      </c>
      <c r="L241">
        <v>28</v>
      </c>
      <c r="M241">
        <v>0.42</v>
      </c>
      <c r="N241">
        <v>94.96</v>
      </c>
    </row>
    <row r="242" spans="11:14" x14ac:dyDescent="0.3">
      <c r="K242" t="s">
        <v>965</v>
      </c>
      <c r="L242">
        <v>28</v>
      </c>
      <c r="M242">
        <v>0.42</v>
      </c>
      <c r="N242">
        <v>95.38</v>
      </c>
    </row>
    <row r="243" spans="11:14" x14ac:dyDescent="0.3">
      <c r="K243" t="s">
        <v>966</v>
      </c>
      <c r="L243">
        <v>28</v>
      </c>
      <c r="M243">
        <v>0.42</v>
      </c>
      <c r="N243">
        <v>95.8</v>
      </c>
    </row>
    <row r="244" spans="11:14" x14ac:dyDescent="0.3">
      <c r="K244" t="s">
        <v>967</v>
      </c>
      <c r="L244">
        <v>28</v>
      </c>
      <c r="M244">
        <v>0.42</v>
      </c>
      <c r="N244">
        <v>96.22</v>
      </c>
    </row>
    <row r="245" spans="11:14" x14ac:dyDescent="0.3">
      <c r="K245" t="s">
        <v>968</v>
      </c>
      <c r="L245">
        <v>28</v>
      </c>
      <c r="M245">
        <v>0.42</v>
      </c>
      <c r="N245">
        <v>96.64</v>
      </c>
    </row>
    <row r="246" spans="11:14" x14ac:dyDescent="0.3">
      <c r="K246" t="s">
        <v>969</v>
      </c>
      <c r="L246">
        <v>28</v>
      </c>
      <c r="M246">
        <v>0.42</v>
      </c>
      <c r="N246">
        <v>97.06</v>
      </c>
    </row>
    <row r="247" spans="11:14" x14ac:dyDescent="0.3">
      <c r="K247" t="s">
        <v>970</v>
      </c>
      <c r="L247">
        <v>1</v>
      </c>
      <c r="M247">
        <v>0.01</v>
      </c>
      <c r="N247">
        <v>97.07</v>
      </c>
    </row>
    <row r="248" spans="11:14" x14ac:dyDescent="0.3">
      <c r="K248" t="s">
        <v>971</v>
      </c>
      <c r="L248">
        <v>28</v>
      </c>
      <c r="M248">
        <v>0.42</v>
      </c>
      <c r="N248">
        <v>97.49</v>
      </c>
    </row>
    <row r="249" spans="11:14" x14ac:dyDescent="0.3">
      <c r="K249" t="s">
        <v>972</v>
      </c>
      <c r="L249">
        <v>28</v>
      </c>
      <c r="M249">
        <v>0.42</v>
      </c>
      <c r="N249">
        <v>97.91</v>
      </c>
    </row>
    <row r="250" spans="11:14" x14ac:dyDescent="0.3">
      <c r="K250" t="s">
        <v>973</v>
      </c>
      <c r="L250">
        <v>28</v>
      </c>
      <c r="M250">
        <v>0.42</v>
      </c>
      <c r="N250">
        <v>98.33</v>
      </c>
    </row>
    <row r="251" spans="11:14" x14ac:dyDescent="0.3">
      <c r="K251" t="s">
        <v>974</v>
      </c>
      <c r="L251">
        <v>28</v>
      </c>
      <c r="M251">
        <v>0.42</v>
      </c>
      <c r="N251">
        <v>98.74</v>
      </c>
    </row>
    <row r="252" spans="11:14" x14ac:dyDescent="0.3">
      <c r="K252" t="s">
        <v>975</v>
      </c>
      <c r="L252">
        <v>28</v>
      </c>
      <c r="M252">
        <v>0.42</v>
      </c>
      <c r="N252">
        <v>99.16</v>
      </c>
    </row>
    <row r="253" spans="11:14" x14ac:dyDescent="0.3">
      <c r="K253" t="s">
        <v>976</v>
      </c>
      <c r="L253">
        <v>28</v>
      </c>
      <c r="M253">
        <v>0.42</v>
      </c>
      <c r="N253">
        <v>99.58</v>
      </c>
    </row>
    <row r="254" spans="11:14" x14ac:dyDescent="0.3">
      <c r="K254" t="s">
        <v>977</v>
      </c>
      <c r="L254">
        <v>28</v>
      </c>
      <c r="M254">
        <v>0.42</v>
      </c>
      <c r="N254">
        <v>100</v>
      </c>
    </row>
    <row r="256" spans="11:14" x14ac:dyDescent="0.3">
      <c r="K256" t="s">
        <v>695</v>
      </c>
      <c r="L256" s="27">
        <v>6690</v>
      </c>
      <c r="M256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3" workbookViewId="0">
      <selection activeCell="A3" sqref="A3:A38"/>
    </sheetView>
  </sheetViews>
  <sheetFormatPr defaultRowHeight="14.4" x14ac:dyDescent="0.3"/>
  <cols>
    <col min="1" max="2" width="29.33203125" bestFit="1" customWidth="1"/>
    <col min="3" max="3" width="8.88671875" style="3"/>
  </cols>
  <sheetData>
    <row r="1" spans="1:5" x14ac:dyDescent="0.3">
      <c r="A1" s="1" t="s">
        <v>246</v>
      </c>
      <c r="B1" s="1" t="s">
        <v>280</v>
      </c>
      <c r="C1" s="2" t="s">
        <v>281</v>
      </c>
      <c r="E1" s="1" t="s">
        <v>282</v>
      </c>
    </row>
    <row r="2" spans="1:5" ht="72" x14ac:dyDescent="0.3">
      <c r="A2" s="4" t="s">
        <v>283</v>
      </c>
      <c r="B2" s="4" t="s">
        <v>284</v>
      </c>
      <c r="C2" s="2"/>
      <c r="E2" s="1"/>
    </row>
    <row r="3" spans="1:5" x14ac:dyDescent="0.3">
      <c r="A3" t="s">
        <v>247</v>
      </c>
      <c r="B3" t="s">
        <v>247</v>
      </c>
      <c r="C3" s="3" t="str">
        <f>IF(A3=B3,"YES","NO")</f>
        <v>YES</v>
      </c>
    </row>
    <row r="4" spans="1:5" x14ac:dyDescent="0.3">
      <c r="A4" t="s">
        <v>248</v>
      </c>
      <c r="B4" t="s">
        <v>248</v>
      </c>
      <c r="C4" s="3" t="str">
        <f t="shared" ref="C4:C38" si="0">IF(A4=B4,"YES","NO")</f>
        <v>YES</v>
      </c>
    </row>
    <row r="5" spans="1:5" x14ac:dyDescent="0.3">
      <c r="A5" t="s">
        <v>249</v>
      </c>
      <c r="B5" t="s">
        <v>249</v>
      </c>
      <c r="C5" s="3" t="str">
        <f t="shared" si="0"/>
        <v>YES</v>
      </c>
    </row>
    <row r="6" spans="1:5" x14ac:dyDescent="0.3">
      <c r="A6" t="s">
        <v>250</v>
      </c>
      <c r="B6" t="s">
        <v>250</v>
      </c>
      <c r="C6" s="3" t="str">
        <f t="shared" si="0"/>
        <v>YES</v>
      </c>
    </row>
    <row r="7" spans="1:5" x14ac:dyDescent="0.3">
      <c r="A7" t="s">
        <v>251</v>
      </c>
      <c r="B7" t="s">
        <v>251</v>
      </c>
      <c r="C7" s="3" t="str">
        <f t="shared" si="0"/>
        <v>YES</v>
      </c>
    </row>
    <row r="8" spans="1:5" x14ac:dyDescent="0.3">
      <c r="A8" t="s">
        <v>40</v>
      </c>
      <c r="B8" t="s">
        <v>40</v>
      </c>
      <c r="C8" s="3" t="str">
        <f t="shared" si="0"/>
        <v>YES</v>
      </c>
    </row>
    <row r="9" spans="1:5" x14ac:dyDescent="0.3">
      <c r="A9" t="s">
        <v>252</v>
      </c>
      <c r="B9" t="s">
        <v>252</v>
      </c>
      <c r="C9" s="3" t="str">
        <f t="shared" si="0"/>
        <v>YES</v>
      </c>
    </row>
    <row r="10" spans="1:5" x14ac:dyDescent="0.3">
      <c r="A10" t="s">
        <v>253</v>
      </c>
      <c r="B10" t="s">
        <v>253</v>
      </c>
      <c r="C10" s="3" t="str">
        <f t="shared" si="0"/>
        <v>YES</v>
      </c>
    </row>
    <row r="11" spans="1:5" x14ac:dyDescent="0.3">
      <c r="A11" t="s">
        <v>254</v>
      </c>
      <c r="B11" t="s">
        <v>254</v>
      </c>
      <c r="C11" s="3" t="str">
        <f t="shared" si="0"/>
        <v>YES</v>
      </c>
    </row>
    <row r="12" spans="1:5" x14ac:dyDescent="0.3">
      <c r="A12" t="s">
        <v>255</v>
      </c>
      <c r="B12" t="s">
        <v>255</v>
      </c>
      <c r="C12" s="3" t="str">
        <f t="shared" si="0"/>
        <v>YES</v>
      </c>
    </row>
    <row r="13" spans="1:5" x14ac:dyDescent="0.3">
      <c r="A13" t="s">
        <v>256</v>
      </c>
      <c r="B13" t="s">
        <v>256</v>
      </c>
      <c r="C13" s="3" t="str">
        <f t="shared" si="0"/>
        <v>YES</v>
      </c>
    </row>
    <row r="14" spans="1:5" x14ac:dyDescent="0.3">
      <c r="A14" t="s">
        <v>257</v>
      </c>
      <c r="B14" t="s">
        <v>257</v>
      </c>
      <c r="C14" s="3" t="str">
        <f t="shared" si="0"/>
        <v>YES</v>
      </c>
    </row>
    <row r="15" spans="1:5" x14ac:dyDescent="0.3">
      <c r="A15" t="s">
        <v>258</v>
      </c>
      <c r="B15" t="s">
        <v>258</v>
      </c>
      <c r="C15" s="3" t="str">
        <f t="shared" si="0"/>
        <v>YES</v>
      </c>
    </row>
    <row r="16" spans="1:5" x14ac:dyDescent="0.3">
      <c r="A16" t="s">
        <v>259</v>
      </c>
      <c r="B16" t="s">
        <v>259</v>
      </c>
      <c r="C16" s="3" t="str">
        <f t="shared" si="0"/>
        <v>YES</v>
      </c>
    </row>
    <row r="17" spans="1:3" x14ac:dyDescent="0.3">
      <c r="A17" t="s">
        <v>260</v>
      </c>
      <c r="B17" t="s">
        <v>260</v>
      </c>
      <c r="C17" s="3" t="str">
        <f t="shared" si="0"/>
        <v>YES</v>
      </c>
    </row>
    <row r="18" spans="1:3" x14ac:dyDescent="0.3">
      <c r="A18" t="s">
        <v>261</v>
      </c>
      <c r="B18" t="s">
        <v>261</v>
      </c>
      <c r="C18" s="3" t="str">
        <f t="shared" si="0"/>
        <v>YES</v>
      </c>
    </row>
    <row r="19" spans="1:3" x14ac:dyDescent="0.3">
      <c r="A19" t="s">
        <v>262</v>
      </c>
      <c r="B19" t="s">
        <v>262</v>
      </c>
      <c r="C19" s="3" t="str">
        <f t="shared" si="0"/>
        <v>YES</v>
      </c>
    </row>
    <row r="20" spans="1:3" x14ac:dyDescent="0.3">
      <c r="A20" t="s">
        <v>263</v>
      </c>
      <c r="B20" t="s">
        <v>263</v>
      </c>
      <c r="C20" s="3" t="str">
        <f t="shared" si="0"/>
        <v>YES</v>
      </c>
    </row>
    <row r="21" spans="1:3" x14ac:dyDescent="0.3">
      <c r="A21" t="s">
        <v>264</v>
      </c>
      <c r="B21" t="s">
        <v>264</v>
      </c>
      <c r="C21" s="3" t="str">
        <f t="shared" si="0"/>
        <v>YES</v>
      </c>
    </row>
    <row r="22" spans="1:3" x14ac:dyDescent="0.3">
      <c r="A22" t="s">
        <v>265</v>
      </c>
      <c r="B22" t="s">
        <v>265</v>
      </c>
      <c r="C22" s="3" t="str">
        <f t="shared" si="0"/>
        <v>YES</v>
      </c>
    </row>
    <row r="23" spans="1:3" x14ac:dyDescent="0.3">
      <c r="A23" t="s">
        <v>266</v>
      </c>
      <c r="B23" t="s">
        <v>266</v>
      </c>
      <c r="C23" s="3" t="str">
        <f t="shared" si="0"/>
        <v>YES</v>
      </c>
    </row>
    <row r="24" spans="1:3" x14ac:dyDescent="0.3">
      <c r="A24" t="s">
        <v>267</v>
      </c>
      <c r="B24" t="s">
        <v>267</v>
      </c>
      <c r="C24" s="3" t="str">
        <f t="shared" si="0"/>
        <v>YES</v>
      </c>
    </row>
    <row r="25" spans="1:3" x14ac:dyDescent="0.3">
      <c r="A25" t="s">
        <v>268</v>
      </c>
      <c r="B25" t="s">
        <v>268</v>
      </c>
      <c r="C25" s="3" t="str">
        <f t="shared" si="0"/>
        <v>YES</v>
      </c>
    </row>
    <row r="26" spans="1:3" x14ac:dyDescent="0.3">
      <c r="A26" t="s">
        <v>269</v>
      </c>
      <c r="B26" t="s">
        <v>269</v>
      </c>
      <c r="C26" s="3" t="str">
        <f t="shared" si="0"/>
        <v>YES</v>
      </c>
    </row>
    <row r="27" spans="1:3" x14ac:dyDescent="0.3">
      <c r="A27" t="s">
        <v>270</v>
      </c>
      <c r="B27" t="s">
        <v>270</v>
      </c>
      <c r="C27" s="3" t="str">
        <f t="shared" si="0"/>
        <v>YES</v>
      </c>
    </row>
    <row r="28" spans="1:3" x14ac:dyDescent="0.3">
      <c r="A28" t="s">
        <v>271</v>
      </c>
      <c r="B28" t="s">
        <v>271</v>
      </c>
      <c r="C28" s="3" t="str">
        <f t="shared" si="0"/>
        <v>YES</v>
      </c>
    </row>
    <row r="29" spans="1:3" x14ac:dyDescent="0.3">
      <c r="A29" t="s">
        <v>272</v>
      </c>
      <c r="B29" t="s">
        <v>272</v>
      </c>
      <c r="C29" s="3" t="str">
        <f t="shared" si="0"/>
        <v>YES</v>
      </c>
    </row>
    <row r="30" spans="1:3" x14ac:dyDescent="0.3">
      <c r="A30" t="s">
        <v>273</v>
      </c>
      <c r="B30" t="s">
        <v>273</v>
      </c>
      <c r="C30" s="3" t="str">
        <f t="shared" si="0"/>
        <v>YES</v>
      </c>
    </row>
    <row r="31" spans="1:3" x14ac:dyDescent="0.3">
      <c r="A31" t="s">
        <v>274</v>
      </c>
      <c r="B31" t="s">
        <v>274</v>
      </c>
      <c r="C31" s="3" t="str">
        <f t="shared" si="0"/>
        <v>YES</v>
      </c>
    </row>
    <row r="32" spans="1:3" x14ac:dyDescent="0.3">
      <c r="A32" t="s">
        <v>275</v>
      </c>
      <c r="B32" t="s">
        <v>275</v>
      </c>
      <c r="C32" s="3" t="str">
        <f t="shared" si="0"/>
        <v>YES</v>
      </c>
    </row>
    <row r="33" spans="1:3" x14ac:dyDescent="0.3">
      <c r="A33" t="s">
        <v>276</v>
      </c>
      <c r="B33" t="s">
        <v>276</v>
      </c>
      <c r="C33" s="3" t="str">
        <f t="shared" si="0"/>
        <v>YES</v>
      </c>
    </row>
    <row r="34" spans="1:3" x14ac:dyDescent="0.3">
      <c r="A34" t="s">
        <v>14</v>
      </c>
      <c r="B34" t="s">
        <v>14</v>
      </c>
      <c r="C34" s="3" t="str">
        <f t="shared" si="0"/>
        <v>YES</v>
      </c>
    </row>
    <row r="35" spans="1:3" x14ac:dyDescent="0.3">
      <c r="A35" t="s">
        <v>20</v>
      </c>
      <c r="B35" t="s">
        <v>20</v>
      </c>
      <c r="C35" s="3" t="str">
        <f t="shared" si="0"/>
        <v>YES</v>
      </c>
    </row>
    <row r="36" spans="1:3" x14ac:dyDescent="0.3">
      <c r="A36" t="s">
        <v>277</v>
      </c>
      <c r="B36" t="s">
        <v>277</v>
      </c>
      <c r="C36" s="3" t="str">
        <f t="shared" si="0"/>
        <v>YES</v>
      </c>
    </row>
    <row r="37" spans="1:3" x14ac:dyDescent="0.3">
      <c r="A37" t="s">
        <v>278</v>
      </c>
      <c r="B37" t="s">
        <v>278</v>
      </c>
      <c r="C37" s="3" t="str">
        <f t="shared" si="0"/>
        <v>YES</v>
      </c>
    </row>
    <row r="38" spans="1:3" x14ac:dyDescent="0.3">
      <c r="A38" t="s">
        <v>279</v>
      </c>
      <c r="B38" t="s">
        <v>279</v>
      </c>
      <c r="C38" s="3" t="str">
        <f t="shared" si="0"/>
        <v>YES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O4" sqref="O4"/>
    </sheetView>
  </sheetViews>
  <sheetFormatPr defaultRowHeight="14.4" x14ac:dyDescent="0.3"/>
  <cols>
    <col min="1" max="1" width="13.88671875" bestFit="1" customWidth="1"/>
    <col min="2" max="2" width="5" bestFit="1" customWidth="1"/>
    <col min="3" max="3" width="8.5546875" bestFit="1" customWidth="1"/>
    <col min="4" max="4" width="12.44140625" bestFit="1" customWidth="1"/>
    <col min="5" max="5" width="8.6640625" style="14" bestFit="1" customWidth="1"/>
    <col min="6" max="6" width="12.5546875" style="15" bestFit="1" customWidth="1"/>
    <col min="7" max="7" width="32.33203125" style="14" bestFit="1" customWidth="1"/>
    <col min="8" max="8" width="13.88671875" style="14" bestFit="1" customWidth="1"/>
    <col min="9" max="9" width="5" style="14" bestFit="1" customWidth="1"/>
    <col min="10" max="10" width="8.5546875" style="14" bestFit="1" customWidth="1"/>
    <col min="11" max="11" width="12.44140625" style="14" bestFit="1" customWidth="1"/>
    <col min="12" max="12" width="8.6640625" style="14" bestFit="1" customWidth="1"/>
    <col min="13" max="13" width="12.5546875" style="5" bestFit="1" customWidth="1"/>
    <col min="14" max="14" width="14.33203125" style="5" bestFit="1" customWidth="1"/>
    <col min="15" max="15" width="21.109375" style="6" bestFit="1" customWidth="1"/>
    <col min="16" max="16" width="26.44140625" style="3" bestFit="1" customWidth="1"/>
  </cols>
  <sheetData>
    <row r="1" spans="1:16" x14ac:dyDescent="0.3">
      <c r="A1" t="s">
        <v>286</v>
      </c>
      <c r="E1" s="12"/>
      <c r="F1" s="5"/>
      <c r="G1"/>
      <c r="H1" t="s">
        <v>287</v>
      </c>
      <c r="I1"/>
      <c r="J1"/>
      <c r="K1"/>
      <c r="L1" s="12"/>
      <c r="M1" s="5" t="s">
        <v>287</v>
      </c>
      <c r="N1" s="5" t="s">
        <v>444</v>
      </c>
    </row>
    <row r="2" spans="1:16" x14ac:dyDescent="0.3">
      <c r="A2" t="s">
        <v>370</v>
      </c>
      <c r="B2" t="s">
        <v>371</v>
      </c>
      <c r="C2" t="s">
        <v>372</v>
      </c>
      <c r="D2" t="s">
        <v>373</v>
      </c>
      <c r="E2" s="12" t="s">
        <v>374</v>
      </c>
      <c r="F2" s="5" t="s">
        <v>375</v>
      </c>
      <c r="G2"/>
      <c r="H2" t="s">
        <v>370</v>
      </c>
      <c r="I2" t="s">
        <v>371</v>
      </c>
      <c r="J2" t="s">
        <v>372</v>
      </c>
      <c r="K2" t="s">
        <v>373</v>
      </c>
      <c r="L2" s="12" t="s">
        <v>374</v>
      </c>
      <c r="M2" s="5" t="s">
        <v>375</v>
      </c>
      <c r="N2" s="5" t="s">
        <v>375</v>
      </c>
      <c r="O2" s="6" t="s">
        <v>445</v>
      </c>
      <c r="P2" s="3" t="s">
        <v>446</v>
      </c>
    </row>
    <row r="3" spans="1:16" x14ac:dyDescent="0.3">
      <c r="E3" s="12"/>
      <c r="F3" s="5"/>
      <c r="G3"/>
      <c r="H3"/>
      <c r="I3"/>
      <c r="J3"/>
      <c r="K3"/>
      <c r="L3" s="12"/>
    </row>
    <row r="4" spans="1:16" x14ac:dyDescent="0.3">
      <c r="A4" t="s">
        <v>376</v>
      </c>
      <c r="B4">
        <v>7662</v>
      </c>
      <c r="C4">
        <v>335</v>
      </c>
      <c r="D4">
        <v>4.3719999999999999</v>
      </c>
      <c r="E4" s="12">
        <v>7327</v>
      </c>
      <c r="F4" s="5">
        <v>95.63</v>
      </c>
      <c r="G4" t="s">
        <v>247</v>
      </c>
      <c r="H4" t="s">
        <v>408</v>
      </c>
      <c r="I4">
        <v>8628</v>
      </c>
      <c r="J4">
        <v>415</v>
      </c>
      <c r="K4">
        <v>4.8099999999999996</v>
      </c>
      <c r="L4" s="12">
        <v>8213</v>
      </c>
      <c r="M4" s="5">
        <v>95.19</v>
      </c>
      <c r="N4" s="5">
        <v>95.63</v>
      </c>
      <c r="O4" s="6">
        <f>(M4-N4)/N4</f>
        <v>-4.6010666108961384E-3</v>
      </c>
      <c r="P4" s="7">
        <f>M4-N4</f>
        <v>-0.43999999999999773</v>
      </c>
    </row>
    <row r="5" spans="1:16" x14ac:dyDescent="0.3">
      <c r="A5" t="s">
        <v>377</v>
      </c>
      <c r="B5">
        <v>7662</v>
      </c>
      <c r="C5">
        <v>4079</v>
      </c>
      <c r="D5">
        <v>53.24</v>
      </c>
      <c r="E5" s="12">
        <v>3583</v>
      </c>
      <c r="F5" s="5">
        <v>46.76</v>
      </c>
      <c r="G5" t="s">
        <v>248</v>
      </c>
      <c r="H5" t="s">
        <v>409</v>
      </c>
      <c r="I5">
        <v>8628</v>
      </c>
      <c r="J5">
        <v>4658</v>
      </c>
      <c r="K5">
        <v>53.99</v>
      </c>
      <c r="L5" s="12">
        <v>3970</v>
      </c>
      <c r="M5" s="5">
        <v>46.01</v>
      </c>
      <c r="N5" s="5">
        <v>46.76</v>
      </c>
      <c r="O5" s="6">
        <f t="shared" ref="O5:O39" si="0">(M5-N5)/N5</f>
        <v>-1.6039349871685201E-2</v>
      </c>
      <c r="P5" s="7">
        <f t="shared" ref="P5:P39" si="1">M5-N5</f>
        <v>-0.75</v>
      </c>
    </row>
    <row r="6" spans="1:16" x14ac:dyDescent="0.3">
      <c r="A6" t="s">
        <v>378</v>
      </c>
      <c r="B6">
        <v>7662</v>
      </c>
      <c r="C6">
        <v>7150</v>
      </c>
      <c r="D6">
        <v>93.32</v>
      </c>
      <c r="E6" s="12">
        <v>512</v>
      </c>
      <c r="F6" s="5">
        <v>6.6820000000000004</v>
      </c>
      <c r="G6" t="s">
        <v>249</v>
      </c>
      <c r="H6" t="s">
        <v>410</v>
      </c>
      <c r="I6">
        <v>8628</v>
      </c>
      <c r="J6">
        <v>7945</v>
      </c>
      <c r="K6">
        <v>92.08</v>
      </c>
      <c r="L6" s="12">
        <v>683</v>
      </c>
      <c r="M6" s="5">
        <v>7.9160000000000004</v>
      </c>
      <c r="N6" s="5">
        <v>6.6820000000000004</v>
      </c>
      <c r="O6" s="6">
        <f t="shared" si="0"/>
        <v>0.18467524693205625</v>
      </c>
      <c r="P6" s="7">
        <f t="shared" si="1"/>
        <v>1.234</v>
      </c>
    </row>
    <row r="7" spans="1:16" x14ac:dyDescent="0.3">
      <c r="A7" t="s">
        <v>379</v>
      </c>
      <c r="B7">
        <v>7662</v>
      </c>
      <c r="C7">
        <v>4402</v>
      </c>
      <c r="D7">
        <v>57.45</v>
      </c>
      <c r="E7" s="12">
        <v>3260</v>
      </c>
      <c r="F7" s="5">
        <v>42.55</v>
      </c>
      <c r="G7" t="s">
        <v>250</v>
      </c>
      <c r="H7" t="s">
        <v>411</v>
      </c>
      <c r="I7">
        <v>8628</v>
      </c>
      <c r="J7">
        <v>4972</v>
      </c>
      <c r="K7">
        <v>57.63</v>
      </c>
      <c r="L7" s="12">
        <v>3656</v>
      </c>
      <c r="M7" s="5">
        <v>42.37</v>
      </c>
      <c r="N7" s="5">
        <v>42.55</v>
      </c>
      <c r="O7" s="6">
        <f t="shared" si="0"/>
        <v>-4.2303172737955278E-3</v>
      </c>
      <c r="P7" s="7">
        <f t="shared" si="1"/>
        <v>-0.17999999999999972</v>
      </c>
    </row>
    <row r="8" spans="1:16" x14ac:dyDescent="0.3">
      <c r="A8" t="s">
        <v>380</v>
      </c>
      <c r="B8">
        <v>7662</v>
      </c>
      <c r="C8">
        <v>0</v>
      </c>
      <c r="D8">
        <v>0</v>
      </c>
      <c r="E8" s="12">
        <v>7662</v>
      </c>
      <c r="F8" s="5">
        <v>100</v>
      </c>
      <c r="G8" t="s">
        <v>251</v>
      </c>
      <c r="H8" t="s">
        <v>412</v>
      </c>
      <c r="I8">
        <v>8628</v>
      </c>
      <c r="J8">
        <v>0</v>
      </c>
      <c r="K8">
        <v>0</v>
      </c>
      <c r="L8" s="12">
        <v>8628</v>
      </c>
      <c r="M8" s="5">
        <v>100</v>
      </c>
      <c r="N8" s="5">
        <v>100</v>
      </c>
      <c r="O8" s="6">
        <f t="shared" si="0"/>
        <v>0</v>
      </c>
      <c r="P8" s="7">
        <f t="shared" si="1"/>
        <v>0</v>
      </c>
    </row>
    <row r="9" spans="1:16" x14ac:dyDescent="0.3">
      <c r="A9" t="s">
        <v>381</v>
      </c>
      <c r="B9">
        <v>7662</v>
      </c>
      <c r="C9">
        <v>0</v>
      </c>
      <c r="D9">
        <v>0</v>
      </c>
      <c r="E9" s="12">
        <v>7662</v>
      </c>
      <c r="F9" s="5">
        <v>100</v>
      </c>
      <c r="G9" t="s">
        <v>40</v>
      </c>
      <c r="H9" t="s">
        <v>413</v>
      </c>
      <c r="I9">
        <v>8628</v>
      </c>
      <c r="J9">
        <v>0</v>
      </c>
      <c r="K9">
        <v>0</v>
      </c>
      <c r="L9" s="12">
        <v>8628</v>
      </c>
      <c r="M9" s="5">
        <v>100</v>
      </c>
      <c r="N9" s="5">
        <v>100</v>
      </c>
      <c r="O9" s="6">
        <f t="shared" si="0"/>
        <v>0</v>
      </c>
      <c r="P9" s="7">
        <f t="shared" si="1"/>
        <v>0</v>
      </c>
    </row>
    <row r="10" spans="1:16" x14ac:dyDescent="0.3">
      <c r="A10" t="s">
        <v>382</v>
      </c>
      <c r="B10">
        <v>7662</v>
      </c>
      <c r="C10">
        <v>7621</v>
      </c>
      <c r="D10">
        <v>99.46</v>
      </c>
      <c r="E10" s="12">
        <v>41</v>
      </c>
      <c r="F10" s="5">
        <v>0.53510000000000002</v>
      </c>
      <c r="G10" t="s">
        <v>252</v>
      </c>
      <c r="H10" t="s">
        <v>414</v>
      </c>
      <c r="I10">
        <v>8628</v>
      </c>
      <c r="J10">
        <v>8586</v>
      </c>
      <c r="K10">
        <v>99.51</v>
      </c>
      <c r="L10" s="12">
        <v>42</v>
      </c>
      <c r="M10" s="5">
        <v>0.48680000000000001</v>
      </c>
      <c r="N10" s="5">
        <v>0.53510000000000002</v>
      </c>
      <c r="O10" s="6">
        <f t="shared" si="0"/>
        <v>-9.0263502149131022E-2</v>
      </c>
      <c r="P10" s="7">
        <f t="shared" si="1"/>
        <v>-4.830000000000001E-2</v>
      </c>
    </row>
    <row r="11" spans="1:16" x14ac:dyDescent="0.3">
      <c r="A11" t="s">
        <v>253</v>
      </c>
      <c r="B11">
        <v>7662</v>
      </c>
      <c r="C11">
        <v>0</v>
      </c>
      <c r="D11">
        <v>0</v>
      </c>
      <c r="E11" s="12">
        <v>7662</v>
      </c>
      <c r="F11" s="5">
        <v>100</v>
      </c>
      <c r="G11" t="s">
        <v>253</v>
      </c>
      <c r="H11" t="s">
        <v>415</v>
      </c>
      <c r="I11">
        <v>8628</v>
      </c>
      <c r="J11">
        <v>0</v>
      </c>
      <c r="K11">
        <v>0</v>
      </c>
      <c r="L11" s="12">
        <v>8628</v>
      </c>
      <c r="M11" s="5">
        <v>100</v>
      </c>
      <c r="N11" s="5">
        <v>100</v>
      </c>
      <c r="O11" s="6">
        <f t="shared" si="0"/>
        <v>0</v>
      </c>
      <c r="P11" s="7">
        <f t="shared" si="1"/>
        <v>0</v>
      </c>
    </row>
    <row r="12" spans="1:16" x14ac:dyDescent="0.3">
      <c r="A12" t="s">
        <v>254</v>
      </c>
      <c r="B12">
        <v>7662</v>
      </c>
      <c r="C12">
        <v>3205</v>
      </c>
      <c r="D12">
        <v>41.83</v>
      </c>
      <c r="E12" s="12">
        <v>4457</v>
      </c>
      <c r="F12" s="5">
        <v>58.17</v>
      </c>
      <c r="G12" t="s">
        <v>254</v>
      </c>
      <c r="H12" t="s">
        <v>416</v>
      </c>
      <c r="I12">
        <v>8628</v>
      </c>
      <c r="J12">
        <v>3600</v>
      </c>
      <c r="K12">
        <v>41.72</v>
      </c>
      <c r="L12" s="12">
        <v>5028</v>
      </c>
      <c r="M12" s="5">
        <v>58.28</v>
      </c>
      <c r="N12" s="5">
        <v>58.17</v>
      </c>
      <c r="O12" s="6">
        <f t="shared" si="0"/>
        <v>1.8910091112257078E-3</v>
      </c>
      <c r="P12" s="7">
        <f t="shared" si="1"/>
        <v>0.10999999999999943</v>
      </c>
    </row>
    <row r="13" spans="1:16" x14ac:dyDescent="0.3">
      <c r="A13" t="s">
        <v>255</v>
      </c>
      <c r="B13">
        <v>7662</v>
      </c>
      <c r="C13">
        <v>4425</v>
      </c>
      <c r="D13">
        <v>57.75</v>
      </c>
      <c r="E13" s="12">
        <v>3237</v>
      </c>
      <c r="F13" s="5">
        <v>42.25</v>
      </c>
      <c r="G13" t="s">
        <v>255</v>
      </c>
      <c r="H13" t="s">
        <v>417</v>
      </c>
      <c r="I13">
        <v>8628</v>
      </c>
      <c r="J13">
        <v>5023</v>
      </c>
      <c r="K13">
        <v>58.22</v>
      </c>
      <c r="L13" s="12">
        <v>3605</v>
      </c>
      <c r="M13" s="5">
        <v>41.78</v>
      </c>
      <c r="N13" s="5">
        <v>42.25</v>
      </c>
      <c r="O13" s="6">
        <f t="shared" si="0"/>
        <v>-1.1124260355029558E-2</v>
      </c>
      <c r="P13" s="7">
        <f t="shared" si="1"/>
        <v>-0.46999999999999886</v>
      </c>
    </row>
    <row r="14" spans="1:16" x14ac:dyDescent="0.3">
      <c r="A14" t="s">
        <v>383</v>
      </c>
      <c r="B14">
        <v>7662</v>
      </c>
      <c r="C14">
        <v>7662</v>
      </c>
      <c r="D14">
        <v>100</v>
      </c>
      <c r="E14" s="12">
        <v>0</v>
      </c>
      <c r="F14" s="5">
        <v>0</v>
      </c>
      <c r="G14" t="s">
        <v>256</v>
      </c>
      <c r="H14" t="s">
        <v>418</v>
      </c>
      <c r="I14">
        <v>8628</v>
      </c>
      <c r="J14">
        <v>8628</v>
      </c>
      <c r="K14">
        <v>100</v>
      </c>
      <c r="L14" s="12">
        <v>0</v>
      </c>
      <c r="M14" s="5">
        <v>0</v>
      </c>
      <c r="N14" s="5">
        <v>0</v>
      </c>
      <c r="O14" s="6" t="e">
        <f t="shared" si="0"/>
        <v>#DIV/0!</v>
      </c>
      <c r="P14" s="7">
        <f t="shared" si="1"/>
        <v>0</v>
      </c>
    </row>
    <row r="15" spans="1:16" x14ac:dyDescent="0.3">
      <c r="A15" t="s">
        <v>384</v>
      </c>
      <c r="B15">
        <v>7662</v>
      </c>
      <c r="C15">
        <v>7662</v>
      </c>
      <c r="D15">
        <v>100</v>
      </c>
      <c r="E15" s="12">
        <v>0</v>
      </c>
      <c r="F15" s="5">
        <v>0</v>
      </c>
      <c r="G15" t="s">
        <v>257</v>
      </c>
      <c r="H15" t="s">
        <v>419</v>
      </c>
      <c r="I15">
        <v>8628</v>
      </c>
      <c r="J15">
        <v>8628</v>
      </c>
      <c r="K15">
        <v>100</v>
      </c>
      <c r="L15" s="12">
        <v>0</v>
      </c>
      <c r="M15" s="5">
        <v>0</v>
      </c>
      <c r="N15" s="5">
        <v>0</v>
      </c>
      <c r="O15" s="6" t="e">
        <f t="shared" si="0"/>
        <v>#DIV/0!</v>
      </c>
      <c r="P15" s="7">
        <f t="shared" si="1"/>
        <v>0</v>
      </c>
    </row>
    <row r="16" spans="1:16" x14ac:dyDescent="0.3">
      <c r="A16" t="s">
        <v>385</v>
      </c>
      <c r="B16">
        <v>7662</v>
      </c>
      <c r="C16">
        <v>6521</v>
      </c>
      <c r="D16">
        <v>85.11</v>
      </c>
      <c r="E16" s="12">
        <v>1141</v>
      </c>
      <c r="F16" s="5">
        <v>14.89</v>
      </c>
      <c r="G16" t="s">
        <v>258</v>
      </c>
      <c r="H16" t="s">
        <v>420</v>
      </c>
      <c r="I16">
        <v>8628</v>
      </c>
      <c r="J16">
        <v>7332</v>
      </c>
      <c r="K16">
        <v>84.98</v>
      </c>
      <c r="L16" s="12">
        <v>1296</v>
      </c>
      <c r="M16" s="5">
        <v>15.02</v>
      </c>
      <c r="N16" s="5">
        <v>14.89</v>
      </c>
      <c r="O16" s="6">
        <f t="shared" si="0"/>
        <v>8.7306917394223641E-3</v>
      </c>
      <c r="P16" s="7">
        <f t="shared" si="1"/>
        <v>0.12999999999999901</v>
      </c>
    </row>
    <row r="17" spans="1:17" x14ac:dyDescent="0.3">
      <c r="A17" t="s">
        <v>386</v>
      </c>
      <c r="B17">
        <v>7662</v>
      </c>
      <c r="C17">
        <v>6507</v>
      </c>
      <c r="D17">
        <v>84.93</v>
      </c>
      <c r="E17" s="12">
        <v>1155</v>
      </c>
      <c r="F17" s="5">
        <v>15.07</v>
      </c>
      <c r="G17" t="s">
        <v>259</v>
      </c>
      <c r="H17" t="s">
        <v>421</v>
      </c>
      <c r="I17">
        <v>8628</v>
      </c>
      <c r="J17">
        <v>7317</v>
      </c>
      <c r="K17">
        <v>84.81</v>
      </c>
      <c r="L17" s="12">
        <v>1311</v>
      </c>
      <c r="M17" s="5">
        <v>15.19</v>
      </c>
      <c r="N17" s="5">
        <v>15.07</v>
      </c>
      <c r="O17" s="6">
        <f t="shared" si="0"/>
        <v>7.9628400796283496E-3</v>
      </c>
      <c r="P17" s="7">
        <f t="shared" si="1"/>
        <v>0.11999999999999922</v>
      </c>
    </row>
    <row r="18" spans="1:17" x14ac:dyDescent="0.3">
      <c r="A18" t="s">
        <v>387</v>
      </c>
      <c r="B18">
        <v>7662</v>
      </c>
      <c r="C18">
        <v>4774</v>
      </c>
      <c r="D18">
        <v>62.31</v>
      </c>
      <c r="E18" s="12">
        <v>2888</v>
      </c>
      <c r="F18" s="5">
        <v>37.69</v>
      </c>
      <c r="G18" t="s">
        <v>260</v>
      </c>
      <c r="H18" t="s">
        <v>422</v>
      </c>
      <c r="I18">
        <v>8628</v>
      </c>
      <c r="J18">
        <v>5288</v>
      </c>
      <c r="K18">
        <v>61.29</v>
      </c>
      <c r="L18" s="12">
        <v>3340</v>
      </c>
      <c r="M18" s="5">
        <v>38.71</v>
      </c>
      <c r="N18" s="5">
        <v>37.69</v>
      </c>
      <c r="O18" s="6">
        <f t="shared" si="0"/>
        <v>2.706288140090218E-2</v>
      </c>
      <c r="P18" s="7">
        <f t="shared" si="1"/>
        <v>1.0200000000000031</v>
      </c>
    </row>
    <row r="19" spans="1:17" x14ac:dyDescent="0.3">
      <c r="A19" t="s">
        <v>388</v>
      </c>
      <c r="B19">
        <v>7662</v>
      </c>
      <c r="C19">
        <v>7232</v>
      </c>
      <c r="D19">
        <v>94.39</v>
      </c>
      <c r="E19" s="12">
        <v>430</v>
      </c>
      <c r="F19" s="5">
        <v>5.6120000000000001</v>
      </c>
      <c r="G19" t="s">
        <v>261</v>
      </c>
      <c r="H19" t="s">
        <v>423</v>
      </c>
      <c r="I19">
        <v>8628</v>
      </c>
      <c r="J19">
        <v>8059</v>
      </c>
      <c r="K19">
        <v>93.41</v>
      </c>
      <c r="L19" s="12">
        <v>569</v>
      </c>
      <c r="M19" s="5">
        <v>6.5949999999999998</v>
      </c>
      <c r="N19" s="5">
        <v>5.6120000000000001</v>
      </c>
      <c r="O19" s="6">
        <f t="shared" si="0"/>
        <v>0.17516037063435488</v>
      </c>
      <c r="P19" s="7">
        <f t="shared" si="1"/>
        <v>0.98299999999999965</v>
      </c>
    </row>
    <row r="20" spans="1:17" x14ac:dyDescent="0.3">
      <c r="A20" t="s">
        <v>389</v>
      </c>
      <c r="B20">
        <v>7662</v>
      </c>
      <c r="C20">
        <v>1742</v>
      </c>
      <c r="D20">
        <v>22.74</v>
      </c>
      <c r="E20" s="12">
        <v>5920</v>
      </c>
      <c r="F20" s="5">
        <v>77.260000000000005</v>
      </c>
      <c r="G20" t="s">
        <v>262</v>
      </c>
      <c r="H20" t="s">
        <v>424</v>
      </c>
      <c r="I20">
        <v>8628</v>
      </c>
      <c r="J20">
        <v>1973</v>
      </c>
      <c r="K20">
        <v>22.87</v>
      </c>
      <c r="L20" s="12">
        <v>6655</v>
      </c>
      <c r="M20" s="5">
        <v>77.13</v>
      </c>
      <c r="N20" s="5">
        <v>77.260000000000005</v>
      </c>
      <c r="O20" s="6">
        <f t="shared" si="0"/>
        <v>-1.6826300802486366E-3</v>
      </c>
      <c r="P20" s="7">
        <f t="shared" si="1"/>
        <v>-0.13000000000000966</v>
      </c>
    </row>
    <row r="21" spans="1:17" x14ac:dyDescent="0.3">
      <c r="A21" t="s">
        <v>390</v>
      </c>
      <c r="B21">
        <v>7662</v>
      </c>
      <c r="C21">
        <v>0</v>
      </c>
      <c r="D21">
        <v>0</v>
      </c>
      <c r="E21" s="12">
        <v>7662</v>
      </c>
      <c r="F21" s="5">
        <v>100</v>
      </c>
      <c r="G21" t="s">
        <v>263</v>
      </c>
      <c r="H21" t="s">
        <v>425</v>
      </c>
      <c r="I21">
        <v>8628</v>
      </c>
      <c r="J21">
        <v>0</v>
      </c>
      <c r="K21">
        <v>0</v>
      </c>
      <c r="L21" s="12">
        <v>8628</v>
      </c>
      <c r="M21" s="5">
        <v>100</v>
      </c>
      <c r="N21" s="5">
        <v>100</v>
      </c>
      <c r="O21" s="6">
        <f t="shared" si="0"/>
        <v>0</v>
      </c>
      <c r="P21" s="7">
        <f t="shared" si="1"/>
        <v>0</v>
      </c>
    </row>
    <row r="22" spans="1:17" x14ac:dyDescent="0.3">
      <c r="A22" t="s">
        <v>391</v>
      </c>
      <c r="B22">
        <v>7662</v>
      </c>
      <c r="C22">
        <v>143</v>
      </c>
      <c r="D22">
        <v>1.8660000000000001</v>
      </c>
      <c r="E22" s="12">
        <v>7519</v>
      </c>
      <c r="F22" s="5">
        <v>98.13</v>
      </c>
      <c r="G22" t="s">
        <v>264</v>
      </c>
      <c r="H22" t="s">
        <v>426</v>
      </c>
      <c r="I22">
        <v>8628</v>
      </c>
      <c r="J22">
        <v>147</v>
      </c>
      <c r="K22">
        <v>1.704</v>
      </c>
      <c r="L22" s="12">
        <v>8481</v>
      </c>
      <c r="M22" s="5">
        <v>98.3</v>
      </c>
      <c r="N22" s="5">
        <v>98.13</v>
      </c>
      <c r="O22" s="6">
        <f t="shared" si="0"/>
        <v>1.7323958014878397E-3</v>
      </c>
      <c r="P22" s="7">
        <f t="shared" si="1"/>
        <v>0.17000000000000171</v>
      </c>
    </row>
    <row r="23" spans="1:17" x14ac:dyDescent="0.3">
      <c r="A23" t="s">
        <v>392</v>
      </c>
      <c r="B23">
        <v>7662</v>
      </c>
      <c r="C23">
        <v>509</v>
      </c>
      <c r="D23">
        <v>6.6429999999999998</v>
      </c>
      <c r="E23" s="12">
        <v>7153</v>
      </c>
      <c r="F23" s="5">
        <v>93.36</v>
      </c>
      <c r="G23" t="s">
        <v>265</v>
      </c>
      <c r="H23" t="s">
        <v>427</v>
      </c>
      <c r="I23">
        <v>8628</v>
      </c>
      <c r="J23">
        <v>588</v>
      </c>
      <c r="K23">
        <v>6.8150000000000004</v>
      </c>
      <c r="L23" s="12">
        <v>8040</v>
      </c>
      <c r="M23" s="5">
        <v>93.18</v>
      </c>
      <c r="N23" s="5">
        <v>93.36</v>
      </c>
      <c r="O23" s="6">
        <f t="shared" si="0"/>
        <v>-1.9280205655526201E-3</v>
      </c>
      <c r="P23" s="7">
        <f t="shared" si="1"/>
        <v>-0.17999999999999261</v>
      </c>
    </row>
    <row r="24" spans="1:17" s="10" customFormat="1" x14ac:dyDescent="0.3">
      <c r="A24" s="10" t="s">
        <v>393</v>
      </c>
      <c r="B24" s="10">
        <v>7662</v>
      </c>
      <c r="C24" s="10">
        <v>0</v>
      </c>
      <c r="D24" s="10">
        <v>0</v>
      </c>
      <c r="E24" s="13">
        <v>7662</v>
      </c>
      <c r="F24" s="11">
        <v>100</v>
      </c>
      <c r="G24" s="10" t="s">
        <v>266</v>
      </c>
      <c r="H24" s="10" t="s">
        <v>428</v>
      </c>
      <c r="I24" s="10">
        <v>8628</v>
      </c>
      <c r="J24" s="10">
        <v>7502</v>
      </c>
      <c r="K24" s="10">
        <v>86.95</v>
      </c>
      <c r="L24" s="13">
        <v>1126</v>
      </c>
      <c r="M24" s="11">
        <v>13.05</v>
      </c>
      <c r="N24" s="11">
        <v>100</v>
      </c>
      <c r="O24" s="8">
        <f t="shared" si="0"/>
        <v>-0.86950000000000005</v>
      </c>
      <c r="P24" s="9">
        <f t="shared" si="1"/>
        <v>-86.95</v>
      </c>
    </row>
    <row r="25" spans="1:17" s="10" customFormat="1" x14ac:dyDescent="0.3">
      <c r="A25" s="10" t="s">
        <v>394</v>
      </c>
      <c r="B25" s="10">
        <v>7662</v>
      </c>
      <c r="C25" s="10">
        <v>17</v>
      </c>
      <c r="D25" s="10">
        <v>0.22189999999999999</v>
      </c>
      <c r="E25" s="13">
        <v>7645</v>
      </c>
      <c r="F25" s="11">
        <v>99.78</v>
      </c>
      <c r="G25" s="10" t="s">
        <v>267</v>
      </c>
      <c r="H25" s="10" t="s">
        <v>429</v>
      </c>
      <c r="I25" s="10">
        <v>8628</v>
      </c>
      <c r="J25" s="10">
        <v>8416</v>
      </c>
      <c r="K25" s="10">
        <v>97.54</v>
      </c>
      <c r="L25" s="13">
        <v>212</v>
      </c>
      <c r="M25" s="11">
        <v>2.4569999999999999</v>
      </c>
      <c r="N25" s="11">
        <v>99.78</v>
      </c>
      <c r="O25" s="8">
        <f t="shared" si="0"/>
        <v>-0.97537582681900192</v>
      </c>
      <c r="P25" s="9">
        <f t="shared" si="1"/>
        <v>-97.323000000000008</v>
      </c>
      <c r="Q25" s="10" t="s">
        <v>449</v>
      </c>
    </row>
    <row r="26" spans="1:17" s="10" customFormat="1" x14ac:dyDescent="0.3">
      <c r="A26" s="10" t="s">
        <v>395</v>
      </c>
      <c r="B26" s="10">
        <v>7662</v>
      </c>
      <c r="C26" s="10">
        <v>0</v>
      </c>
      <c r="D26" s="10">
        <v>0</v>
      </c>
      <c r="E26" s="13">
        <v>7662</v>
      </c>
      <c r="F26" s="11">
        <v>100</v>
      </c>
      <c r="G26" s="10" t="s">
        <v>268</v>
      </c>
      <c r="H26" s="10" t="s">
        <v>430</v>
      </c>
      <c r="I26" s="10">
        <v>8628</v>
      </c>
      <c r="J26" s="10">
        <v>8416</v>
      </c>
      <c r="K26" s="10">
        <v>97.54</v>
      </c>
      <c r="L26" s="13">
        <v>212</v>
      </c>
      <c r="M26" s="11">
        <v>2.4569999999999999</v>
      </c>
      <c r="N26" s="11">
        <v>100</v>
      </c>
      <c r="O26" s="8">
        <f t="shared" si="0"/>
        <v>-0.97543000000000002</v>
      </c>
      <c r="P26" s="9">
        <f t="shared" si="1"/>
        <v>-97.543000000000006</v>
      </c>
    </row>
    <row r="27" spans="1:17" s="10" customFormat="1" x14ac:dyDescent="0.3">
      <c r="A27" s="10" t="s">
        <v>396</v>
      </c>
      <c r="B27" s="10">
        <v>7662</v>
      </c>
      <c r="C27" s="10">
        <v>0</v>
      </c>
      <c r="D27" s="10">
        <v>0</v>
      </c>
      <c r="E27" s="13">
        <v>7662</v>
      </c>
      <c r="F27" s="11">
        <v>100</v>
      </c>
      <c r="G27" s="10" t="s">
        <v>269</v>
      </c>
      <c r="H27" s="10" t="s">
        <v>431</v>
      </c>
      <c r="I27" s="10">
        <v>8628</v>
      </c>
      <c r="J27" s="10">
        <v>7608</v>
      </c>
      <c r="K27" s="10">
        <v>88.18</v>
      </c>
      <c r="L27" s="13">
        <v>1020</v>
      </c>
      <c r="M27" s="11">
        <v>11.82</v>
      </c>
      <c r="N27" s="11">
        <v>100</v>
      </c>
      <c r="O27" s="8">
        <f t="shared" si="0"/>
        <v>-0.88180000000000003</v>
      </c>
      <c r="P27" s="9">
        <f t="shared" si="1"/>
        <v>-88.18</v>
      </c>
    </row>
    <row r="28" spans="1:17" s="10" customFormat="1" x14ac:dyDescent="0.3">
      <c r="A28" s="10" t="s">
        <v>397</v>
      </c>
      <c r="B28" s="10">
        <v>7662</v>
      </c>
      <c r="C28" s="10">
        <v>0</v>
      </c>
      <c r="D28" s="10">
        <v>0</v>
      </c>
      <c r="E28" s="13">
        <v>7662</v>
      </c>
      <c r="F28" s="11">
        <v>100</v>
      </c>
      <c r="G28" s="10" t="s">
        <v>270</v>
      </c>
      <c r="H28" s="10" t="s">
        <v>432</v>
      </c>
      <c r="I28" s="10">
        <v>8628</v>
      </c>
      <c r="J28" s="10">
        <v>8416</v>
      </c>
      <c r="K28" s="10">
        <v>97.54</v>
      </c>
      <c r="L28" s="13">
        <v>212</v>
      </c>
      <c r="M28" s="11">
        <v>2.4569999999999999</v>
      </c>
      <c r="N28" s="11">
        <v>100</v>
      </c>
      <c r="O28" s="8">
        <f t="shared" si="0"/>
        <v>-0.97543000000000002</v>
      </c>
      <c r="P28" s="9">
        <f t="shared" si="1"/>
        <v>-97.543000000000006</v>
      </c>
    </row>
    <row r="29" spans="1:17" s="10" customFormat="1" x14ac:dyDescent="0.3">
      <c r="A29" s="10" t="s">
        <v>398</v>
      </c>
      <c r="B29" s="10">
        <v>7662</v>
      </c>
      <c r="C29" s="10">
        <v>0</v>
      </c>
      <c r="D29" s="10">
        <v>0</v>
      </c>
      <c r="E29" s="13">
        <v>7662</v>
      </c>
      <c r="F29" s="11">
        <v>100</v>
      </c>
      <c r="G29" s="10" t="s">
        <v>271</v>
      </c>
      <c r="H29" s="10" t="s">
        <v>433</v>
      </c>
      <c r="I29" s="10">
        <v>8628</v>
      </c>
      <c r="J29" s="10">
        <v>8416</v>
      </c>
      <c r="K29" s="10">
        <v>97.54</v>
      </c>
      <c r="L29" s="13">
        <v>212</v>
      </c>
      <c r="M29" s="11">
        <v>2.4569999999999999</v>
      </c>
      <c r="N29" s="11">
        <v>100</v>
      </c>
      <c r="O29" s="8">
        <f t="shared" si="0"/>
        <v>-0.97543000000000002</v>
      </c>
      <c r="P29" s="9">
        <f t="shared" si="1"/>
        <v>-97.543000000000006</v>
      </c>
      <c r="Q29" s="10" t="s">
        <v>448</v>
      </c>
    </row>
    <row r="30" spans="1:17" s="10" customFormat="1" x14ac:dyDescent="0.3">
      <c r="A30" s="10" t="s">
        <v>399</v>
      </c>
      <c r="B30" s="10">
        <v>7662</v>
      </c>
      <c r="C30" s="10">
        <v>0</v>
      </c>
      <c r="D30" s="10">
        <v>0</v>
      </c>
      <c r="E30" s="13">
        <v>7662</v>
      </c>
      <c r="F30" s="11">
        <v>100</v>
      </c>
      <c r="G30" s="10" t="s">
        <v>272</v>
      </c>
      <c r="H30" s="10" t="s">
        <v>434</v>
      </c>
      <c r="I30" s="10">
        <v>8628</v>
      </c>
      <c r="J30" s="10">
        <v>8416</v>
      </c>
      <c r="K30" s="10">
        <v>97.54</v>
      </c>
      <c r="L30" s="13">
        <v>212</v>
      </c>
      <c r="M30" s="11">
        <v>2.4569999999999999</v>
      </c>
      <c r="N30" s="11">
        <v>100</v>
      </c>
      <c r="O30" s="8">
        <f t="shared" si="0"/>
        <v>-0.97543000000000002</v>
      </c>
      <c r="P30" s="9">
        <f t="shared" si="1"/>
        <v>-97.543000000000006</v>
      </c>
      <c r="Q30" s="10" t="s">
        <v>448</v>
      </c>
    </row>
    <row r="31" spans="1:17" x14ac:dyDescent="0.3">
      <c r="A31" t="s">
        <v>400</v>
      </c>
      <c r="B31">
        <v>7662</v>
      </c>
      <c r="C31">
        <v>5050</v>
      </c>
      <c r="D31">
        <v>65.91</v>
      </c>
      <c r="E31" s="12">
        <v>2612</v>
      </c>
      <c r="F31" s="5">
        <v>34.090000000000003</v>
      </c>
      <c r="G31" t="s">
        <v>273</v>
      </c>
      <c r="H31" t="s">
        <v>435</v>
      </c>
      <c r="I31">
        <v>8628</v>
      </c>
      <c r="J31">
        <v>5678</v>
      </c>
      <c r="K31">
        <v>65.81</v>
      </c>
      <c r="L31" s="12">
        <v>2950</v>
      </c>
      <c r="M31" s="5">
        <v>34.19</v>
      </c>
      <c r="N31" s="5">
        <v>34.090000000000003</v>
      </c>
      <c r="O31" s="6">
        <f t="shared" si="0"/>
        <v>2.9334115576413701E-3</v>
      </c>
      <c r="P31" s="7">
        <f t="shared" si="1"/>
        <v>9.9999999999994316E-2</v>
      </c>
    </row>
    <row r="32" spans="1:17" x14ac:dyDescent="0.3">
      <c r="A32" t="s">
        <v>401</v>
      </c>
      <c r="B32">
        <v>7662</v>
      </c>
      <c r="C32">
        <v>0</v>
      </c>
      <c r="D32">
        <v>0</v>
      </c>
      <c r="E32" s="12">
        <v>7662</v>
      </c>
      <c r="F32" s="5">
        <v>100</v>
      </c>
      <c r="G32" t="s">
        <v>274</v>
      </c>
      <c r="H32" t="s">
        <v>436</v>
      </c>
      <c r="I32">
        <v>8628</v>
      </c>
      <c r="J32">
        <v>0</v>
      </c>
      <c r="K32">
        <v>0</v>
      </c>
      <c r="L32" s="12">
        <v>8628</v>
      </c>
      <c r="M32" s="5">
        <v>100</v>
      </c>
      <c r="N32" s="5">
        <v>100</v>
      </c>
      <c r="O32" s="6">
        <f t="shared" si="0"/>
        <v>0</v>
      </c>
      <c r="P32" s="7">
        <f t="shared" si="1"/>
        <v>0</v>
      </c>
    </row>
    <row r="33" spans="1:17" x14ac:dyDescent="0.3">
      <c r="A33" t="s">
        <v>275</v>
      </c>
      <c r="B33">
        <v>7662</v>
      </c>
      <c r="C33">
        <v>0</v>
      </c>
      <c r="D33">
        <v>0</v>
      </c>
      <c r="E33" s="12">
        <v>7662</v>
      </c>
      <c r="F33" s="5">
        <v>100</v>
      </c>
      <c r="G33" t="s">
        <v>275</v>
      </c>
      <c r="H33" t="s">
        <v>437</v>
      </c>
      <c r="I33">
        <v>8628</v>
      </c>
      <c r="J33">
        <v>0</v>
      </c>
      <c r="K33">
        <v>0</v>
      </c>
      <c r="L33" s="12">
        <v>8628</v>
      </c>
      <c r="M33" s="5">
        <v>100</v>
      </c>
      <c r="N33" s="5">
        <v>100</v>
      </c>
      <c r="O33" s="6">
        <f t="shared" si="0"/>
        <v>0</v>
      </c>
      <c r="P33" s="7">
        <f t="shared" si="1"/>
        <v>0</v>
      </c>
    </row>
    <row r="34" spans="1:17" x14ac:dyDescent="0.3">
      <c r="A34" t="s">
        <v>402</v>
      </c>
      <c r="B34">
        <v>7662</v>
      </c>
      <c r="C34">
        <v>6463</v>
      </c>
      <c r="D34">
        <v>84.35</v>
      </c>
      <c r="E34" s="12">
        <v>1199</v>
      </c>
      <c r="F34" s="5">
        <v>15.65</v>
      </c>
      <c r="G34" t="s">
        <v>276</v>
      </c>
      <c r="H34" t="s">
        <v>438</v>
      </c>
      <c r="I34">
        <v>8628</v>
      </c>
      <c r="J34">
        <v>7714</v>
      </c>
      <c r="K34">
        <v>89.41</v>
      </c>
      <c r="L34" s="12">
        <v>914</v>
      </c>
      <c r="M34" s="5">
        <v>10.59</v>
      </c>
      <c r="N34" s="5">
        <v>15.65</v>
      </c>
      <c r="O34" s="8">
        <f t="shared" si="0"/>
        <v>-0.32332268370607031</v>
      </c>
      <c r="P34" s="9">
        <f t="shared" si="1"/>
        <v>-5.0600000000000005</v>
      </c>
    </row>
    <row r="35" spans="1:17" x14ac:dyDescent="0.3">
      <c r="A35" t="s">
        <v>403</v>
      </c>
      <c r="B35">
        <v>7662</v>
      </c>
      <c r="C35">
        <v>6183</v>
      </c>
      <c r="D35">
        <v>80.7</v>
      </c>
      <c r="E35" s="12">
        <v>1479</v>
      </c>
      <c r="F35" s="5">
        <v>19.3</v>
      </c>
      <c r="G35" t="s">
        <v>14</v>
      </c>
      <c r="H35" t="s">
        <v>439</v>
      </c>
      <c r="I35">
        <v>8628</v>
      </c>
      <c r="J35">
        <v>7018</v>
      </c>
      <c r="K35">
        <v>81.34</v>
      </c>
      <c r="L35" s="12">
        <v>1610</v>
      </c>
      <c r="M35" s="5">
        <v>18.66</v>
      </c>
      <c r="N35" s="5">
        <v>19.3</v>
      </c>
      <c r="O35" s="6">
        <f t="shared" si="0"/>
        <v>-3.3160621761658057E-2</v>
      </c>
      <c r="P35" s="7">
        <f t="shared" si="1"/>
        <v>-0.64000000000000057</v>
      </c>
    </row>
    <row r="36" spans="1:17" s="10" customFormat="1" x14ac:dyDescent="0.3">
      <c r="A36" s="10" t="s">
        <v>404</v>
      </c>
      <c r="B36" s="10">
        <v>7662</v>
      </c>
      <c r="C36" s="10">
        <v>6628</v>
      </c>
      <c r="D36" s="10">
        <v>86.5</v>
      </c>
      <c r="E36" s="13">
        <v>1034</v>
      </c>
      <c r="F36" s="11">
        <v>13.5</v>
      </c>
      <c r="G36" s="10" t="s">
        <v>20</v>
      </c>
      <c r="H36" s="10" t="s">
        <v>440</v>
      </c>
      <c r="I36" s="10">
        <v>8628</v>
      </c>
      <c r="J36" s="10">
        <v>7594</v>
      </c>
      <c r="K36" s="10">
        <v>88.02</v>
      </c>
      <c r="L36" s="13">
        <v>1034</v>
      </c>
      <c r="M36" s="11">
        <v>11.98</v>
      </c>
      <c r="N36" s="11">
        <v>13.5</v>
      </c>
      <c r="O36" s="8">
        <f t="shared" si="0"/>
        <v>-0.11259259259259256</v>
      </c>
      <c r="P36" s="9">
        <f t="shared" si="1"/>
        <v>-1.5199999999999996</v>
      </c>
      <c r="Q36" s="10" t="s">
        <v>447</v>
      </c>
    </row>
    <row r="37" spans="1:17" x14ac:dyDescent="0.3">
      <c r="A37" t="s">
        <v>405</v>
      </c>
      <c r="B37">
        <v>7662</v>
      </c>
      <c r="C37">
        <v>6324</v>
      </c>
      <c r="D37">
        <v>82.54</v>
      </c>
      <c r="E37" s="12">
        <v>1338</v>
      </c>
      <c r="F37" s="5">
        <v>17.46</v>
      </c>
      <c r="G37" t="s">
        <v>277</v>
      </c>
      <c r="H37" t="s">
        <v>441</v>
      </c>
      <c r="I37">
        <v>8628</v>
      </c>
      <c r="J37">
        <v>7170</v>
      </c>
      <c r="K37">
        <v>83.1</v>
      </c>
      <c r="L37" s="12">
        <v>1458</v>
      </c>
      <c r="M37" s="5">
        <v>16.899999999999999</v>
      </c>
      <c r="N37" s="5">
        <v>17.46</v>
      </c>
      <c r="O37" s="6">
        <f t="shared" si="0"/>
        <v>-3.2073310423826017E-2</v>
      </c>
      <c r="P37" s="7">
        <f t="shared" si="1"/>
        <v>-0.56000000000000227</v>
      </c>
    </row>
    <row r="38" spans="1:17" x14ac:dyDescent="0.3">
      <c r="A38" t="s">
        <v>406</v>
      </c>
      <c r="B38">
        <v>7662</v>
      </c>
      <c r="C38">
        <v>5862</v>
      </c>
      <c r="D38">
        <v>76.510000000000005</v>
      </c>
      <c r="E38" s="12">
        <v>1800</v>
      </c>
      <c r="F38" s="5">
        <v>23.49</v>
      </c>
      <c r="G38" t="s">
        <v>278</v>
      </c>
      <c r="H38" t="s">
        <v>442</v>
      </c>
      <c r="I38">
        <v>8628</v>
      </c>
      <c r="J38">
        <v>6580</v>
      </c>
      <c r="K38">
        <v>76.260000000000005</v>
      </c>
      <c r="L38" s="12">
        <v>2048</v>
      </c>
      <c r="M38" s="5">
        <v>23.74</v>
      </c>
      <c r="N38" s="5">
        <v>23.49</v>
      </c>
      <c r="O38" s="6">
        <f t="shared" si="0"/>
        <v>1.0642826734780758E-2</v>
      </c>
      <c r="P38" s="7">
        <f t="shared" si="1"/>
        <v>0.25</v>
      </c>
    </row>
    <row r="39" spans="1:17" x14ac:dyDescent="0.3">
      <c r="A39" t="s">
        <v>407</v>
      </c>
      <c r="B39">
        <v>7662</v>
      </c>
      <c r="C39">
        <v>3496</v>
      </c>
      <c r="D39">
        <v>45.63</v>
      </c>
      <c r="E39" s="12">
        <v>4166</v>
      </c>
      <c r="F39" s="5">
        <v>54.37</v>
      </c>
      <c r="G39" t="s">
        <v>279</v>
      </c>
      <c r="H39" t="s">
        <v>443</v>
      </c>
      <c r="I39">
        <v>8628</v>
      </c>
      <c r="J39">
        <v>3863</v>
      </c>
      <c r="K39">
        <v>44.77</v>
      </c>
      <c r="L39" s="12">
        <v>4765</v>
      </c>
      <c r="M39" s="5">
        <v>55.23</v>
      </c>
      <c r="N39" s="5">
        <v>54.37</v>
      </c>
      <c r="O39" s="6">
        <f t="shared" si="0"/>
        <v>1.581754644105204E-2</v>
      </c>
      <c r="P39" s="7">
        <f t="shared" si="1"/>
        <v>0.85999999999999943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9"/>
  <sheetViews>
    <sheetView workbookViewId="0">
      <pane xSplit="1" ySplit="3" topLeftCell="B127" activePane="bottomRight" state="frozen"/>
      <selection pane="topRight" activeCell="B1" sqref="B1"/>
      <selection pane="bottomLeft" activeCell="A4" sqref="A4"/>
      <selection pane="bottomRight" activeCell="N3" sqref="N3:P159"/>
    </sheetView>
  </sheetViews>
  <sheetFormatPr defaultRowHeight="14.4" x14ac:dyDescent="0.3"/>
  <sheetData>
    <row r="1" spans="1:32" s="41" customFormat="1" x14ac:dyDescent="0.3">
      <c r="A1" s="41" t="s">
        <v>287</v>
      </c>
      <c r="B1" s="50" t="s">
        <v>1472</v>
      </c>
      <c r="H1" s="41" t="s">
        <v>1465</v>
      </c>
      <c r="R1" s="41" t="s">
        <v>286</v>
      </c>
      <c r="S1" s="44" t="s">
        <v>1473</v>
      </c>
    </row>
    <row r="2" spans="1:32" s="41" customFormat="1" x14ac:dyDescent="0.3"/>
    <row r="3" spans="1:32" s="41" customFormat="1" x14ac:dyDescent="0.3">
      <c r="A3" s="41" t="s">
        <v>370</v>
      </c>
      <c r="B3" s="41" t="s">
        <v>371</v>
      </c>
      <c r="C3" s="41" t="s">
        <v>372</v>
      </c>
      <c r="D3" s="41" t="s">
        <v>373</v>
      </c>
      <c r="E3" s="41" t="s">
        <v>374</v>
      </c>
      <c r="F3" s="41" t="s">
        <v>375</v>
      </c>
      <c r="H3" s="41" t="s">
        <v>370</v>
      </c>
      <c r="I3" s="41" t="s">
        <v>371</v>
      </c>
      <c r="J3" s="41" t="s">
        <v>372</v>
      </c>
      <c r="K3" s="41" t="s">
        <v>373</v>
      </c>
      <c r="L3" s="41" t="s">
        <v>374</v>
      </c>
      <c r="M3" s="41" t="s">
        <v>375</v>
      </c>
      <c r="N3" s="41" t="s">
        <v>1626</v>
      </c>
      <c r="O3" s="41" t="s">
        <v>1629</v>
      </c>
      <c r="P3" s="41" t="s">
        <v>1630</v>
      </c>
      <c r="R3" s="41" t="s">
        <v>370</v>
      </c>
      <c r="S3" s="41" t="s">
        <v>371</v>
      </c>
      <c r="T3" s="41" t="s">
        <v>372</v>
      </c>
      <c r="U3" s="41" t="s">
        <v>373</v>
      </c>
      <c r="V3" s="41" t="s">
        <v>374</v>
      </c>
      <c r="W3" s="41" t="s">
        <v>375</v>
      </c>
      <c r="X3" s="41" t="s">
        <v>1627</v>
      </c>
      <c r="AA3" s="41" t="s">
        <v>1628</v>
      </c>
    </row>
    <row r="4" spans="1:32" x14ac:dyDescent="0.3">
      <c r="H4">
        <v>1</v>
      </c>
      <c r="I4">
        <v>2</v>
      </c>
      <c r="J4">
        <v>3</v>
      </c>
      <c r="K4">
        <v>4</v>
      </c>
      <c r="L4">
        <v>5</v>
      </c>
      <c r="M4">
        <v>6</v>
      </c>
    </row>
    <row r="5" spans="1:32" x14ac:dyDescent="0.3">
      <c r="A5" t="s">
        <v>1082</v>
      </c>
      <c r="B5">
        <v>4896</v>
      </c>
      <c r="C5">
        <v>1407</v>
      </c>
      <c r="D5">
        <v>28.74</v>
      </c>
      <c r="E5">
        <v>3489</v>
      </c>
      <c r="F5">
        <v>71.260000000000005</v>
      </c>
      <c r="H5" t="str">
        <f>VLOOKUP($A5,$R$5:$W$168,H$4,FALSE)</f>
        <v>cft_year</v>
      </c>
      <c r="I5">
        <f t="shared" ref="I5:M20" si="0">VLOOKUP($A5,$R$5:$W$168,I$4,FALSE)</f>
        <v>4242</v>
      </c>
      <c r="J5">
        <f t="shared" si="0"/>
        <v>1265</v>
      </c>
      <c r="K5">
        <f t="shared" si="0"/>
        <v>29.82</v>
      </c>
      <c r="L5">
        <f t="shared" si="0"/>
        <v>2977</v>
      </c>
      <c r="M5">
        <f t="shared" si="0"/>
        <v>70.180000000000007</v>
      </c>
      <c r="N5" s="45">
        <f>(F5-M5)/M5</f>
        <v>1.5388999715018498E-2</v>
      </c>
      <c r="O5">
        <f>F5-M5</f>
        <v>1.0799999999999983</v>
      </c>
      <c r="P5">
        <f>E5-L5</f>
        <v>512</v>
      </c>
      <c r="R5" t="s">
        <v>1082</v>
      </c>
      <c r="S5">
        <v>4242</v>
      </c>
      <c r="T5">
        <v>1265</v>
      </c>
      <c r="U5">
        <v>29.82</v>
      </c>
      <c r="V5">
        <v>2977</v>
      </c>
      <c r="W5">
        <v>70.180000000000007</v>
      </c>
      <c r="X5" t="str">
        <f>VLOOKUP(R5,$A$5:$A$169,1,FALSE)</f>
        <v>cft_year</v>
      </c>
      <c r="AA5" t="s">
        <v>1082</v>
      </c>
    </row>
    <row r="6" spans="1:32" x14ac:dyDescent="0.3">
      <c r="A6" t="s">
        <v>1574</v>
      </c>
      <c r="B6">
        <v>4896</v>
      </c>
      <c r="C6">
        <v>1407</v>
      </c>
      <c r="D6">
        <v>28.74</v>
      </c>
      <c r="E6">
        <v>3489</v>
      </c>
      <c r="F6">
        <v>71.260000000000005</v>
      </c>
      <c r="H6" t="str">
        <f t="shared" ref="H6:M37" si="1">VLOOKUP($A6,$R$5:$W$168,H$4,FALSE)</f>
        <v>cft_id_document</v>
      </c>
      <c r="I6">
        <f t="shared" si="0"/>
        <v>4242</v>
      </c>
      <c r="J6">
        <f t="shared" si="0"/>
        <v>1265</v>
      </c>
      <c r="K6">
        <f t="shared" si="0"/>
        <v>29.82</v>
      </c>
      <c r="L6">
        <f t="shared" si="0"/>
        <v>2977</v>
      </c>
      <c r="M6">
        <f t="shared" si="0"/>
        <v>70.180000000000007</v>
      </c>
      <c r="N6" s="45">
        <f t="shared" ref="N6:N69" si="2">(F6-M6)/M6</f>
        <v>1.5388999715018498E-2</v>
      </c>
      <c r="O6">
        <f t="shared" ref="O6:O69" si="3">F6-M6</f>
        <v>1.0799999999999983</v>
      </c>
      <c r="P6">
        <f t="shared" ref="P6:P69" si="4">E6-L6</f>
        <v>512</v>
      </c>
      <c r="R6" t="s">
        <v>1574</v>
      </c>
      <c r="S6">
        <v>4242</v>
      </c>
      <c r="T6">
        <v>1265</v>
      </c>
      <c r="U6">
        <v>29.82</v>
      </c>
      <c r="V6">
        <v>2977</v>
      </c>
      <c r="W6">
        <v>70.180000000000007</v>
      </c>
      <c r="X6" t="str">
        <f t="shared" ref="X6:X69" si="5">VLOOKUP(R6,$A$5:$A$169,1,FALSE)</f>
        <v>cft_id_document</v>
      </c>
      <c r="AA6" t="s">
        <v>1574</v>
      </c>
      <c r="AB6" t="s">
        <v>1574</v>
      </c>
      <c r="AC6" t="s">
        <v>503</v>
      </c>
      <c r="AD6" t="s">
        <v>504</v>
      </c>
      <c r="AF6" t="s">
        <v>266</v>
      </c>
    </row>
    <row r="7" spans="1:32" x14ac:dyDescent="0.3">
      <c r="A7" t="s">
        <v>1575</v>
      </c>
      <c r="B7">
        <v>4896</v>
      </c>
      <c r="C7">
        <v>1407</v>
      </c>
      <c r="D7">
        <v>28.74</v>
      </c>
      <c r="E7">
        <v>3489</v>
      </c>
      <c r="F7">
        <v>71.260000000000005</v>
      </c>
      <c r="H7" t="str">
        <f t="shared" si="1"/>
        <v>cft_id_tender_original</v>
      </c>
      <c r="I7">
        <f t="shared" si="0"/>
        <v>4242</v>
      </c>
      <c r="J7">
        <f t="shared" si="0"/>
        <v>1265</v>
      </c>
      <c r="K7">
        <f t="shared" si="0"/>
        <v>29.82</v>
      </c>
      <c r="L7">
        <f t="shared" si="0"/>
        <v>2977</v>
      </c>
      <c r="M7">
        <f t="shared" si="0"/>
        <v>70.180000000000007</v>
      </c>
      <c r="N7" s="45">
        <f t="shared" si="2"/>
        <v>1.5388999715018498E-2</v>
      </c>
      <c r="O7">
        <f t="shared" si="3"/>
        <v>1.0799999999999983</v>
      </c>
      <c r="P7">
        <f t="shared" si="4"/>
        <v>512</v>
      </c>
      <c r="R7" t="s">
        <v>1575</v>
      </c>
      <c r="S7">
        <v>4242</v>
      </c>
      <c r="T7">
        <v>1265</v>
      </c>
      <c r="U7">
        <v>29.82</v>
      </c>
      <c r="V7">
        <v>2977</v>
      </c>
      <c r="W7">
        <v>70.180000000000007</v>
      </c>
      <c r="X7" t="str">
        <f t="shared" si="5"/>
        <v>cft_id_tender_original</v>
      </c>
      <c r="AA7" t="s">
        <v>1474</v>
      </c>
      <c r="AB7" t="s">
        <v>1474</v>
      </c>
      <c r="AC7" t="s">
        <v>1631</v>
      </c>
      <c r="AD7" t="s">
        <v>1632</v>
      </c>
      <c r="AF7" t="s">
        <v>268</v>
      </c>
    </row>
    <row r="8" spans="1:32" x14ac:dyDescent="0.3">
      <c r="A8" t="s">
        <v>1474</v>
      </c>
      <c r="B8">
        <v>4896</v>
      </c>
      <c r="C8">
        <v>1407</v>
      </c>
      <c r="D8">
        <v>28.74</v>
      </c>
      <c r="E8">
        <v>3489</v>
      </c>
      <c r="F8">
        <v>71.260000000000005</v>
      </c>
      <c r="H8" t="str">
        <f t="shared" si="1"/>
        <v>cft_url</v>
      </c>
      <c r="I8">
        <f t="shared" si="0"/>
        <v>4242</v>
      </c>
      <c r="J8">
        <f t="shared" si="0"/>
        <v>1265</v>
      </c>
      <c r="K8">
        <f t="shared" si="0"/>
        <v>29.82</v>
      </c>
      <c r="L8">
        <f t="shared" si="0"/>
        <v>2977</v>
      </c>
      <c r="M8">
        <f t="shared" si="0"/>
        <v>70.180000000000007</v>
      </c>
      <c r="N8" s="45">
        <f t="shared" si="2"/>
        <v>1.5388999715018498E-2</v>
      </c>
      <c r="O8">
        <f t="shared" si="3"/>
        <v>1.0799999999999983</v>
      </c>
      <c r="P8">
        <f t="shared" si="4"/>
        <v>512</v>
      </c>
      <c r="R8" t="s">
        <v>1474</v>
      </c>
      <c r="S8">
        <v>4242</v>
      </c>
      <c r="T8">
        <v>1265</v>
      </c>
      <c r="U8">
        <v>29.82</v>
      </c>
      <c r="V8">
        <v>2977</v>
      </c>
      <c r="W8">
        <v>70.180000000000007</v>
      </c>
      <c r="X8" t="str">
        <f t="shared" si="5"/>
        <v>cft_url</v>
      </c>
      <c r="AA8" t="s">
        <v>1576</v>
      </c>
      <c r="AB8" t="s">
        <v>1633</v>
      </c>
      <c r="AC8" t="s">
        <v>1634</v>
      </c>
      <c r="AD8" t="s">
        <v>1635</v>
      </c>
      <c r="AF8" t="s">
        <v>247</v>
      </c>
    </row>
    <row r="9" spans="1:32" x14ac:dyDescent="0.3">
      <c r="A9" t="s">
        <v>1576</v>
      </c>
      <c r="B9">
        <v>4896</v>
      </c>
      <c r="C9">
        <v>1610</v>
      </c>
      <c r="D9">
        <v>32.880000000000003</v>
      </c>
      <c r="E9">
        <v>3286</v>
      </c>
      <c r="F9">
        <v>67.12</v>
      </c>
      <c r="H9" t="str">
        <f t="shared" si="1"/>
        <v>cft_cft_location</v>
      </c>
      <c r="I9">
        <f t="shared" si="0"/>
        <v>4242</v>
      </c>
      <c r="J9">
        <f t="shared" si="0"/>
        <v>1446</v>
      </c>
      <c r="K9">
        <f t="shared" si="0"/>
        <v>34.090000000000003</v>
      </c>
      <c r="L9">
        <f t="shared" si="0"/>
        <v>2796</v>
      </c>
      <c r="M9">
        <f t="shared" si="0"/>
        <v>65.91</v>
      </c>
      <c r="N9" s="45">
        <f t="shared" si="2"/>
        <v>1.8358367470793627E-2</v>
      </c>
      <c r="O9">
        <f t="shared" si="3"/>
        <v>1.210000000000008</v>
      </c>
      <c r="P9">
        <f t="shared" si="4"/>
        <v>490</v>
      </c>
      <c r="R9" t="s">
        <v>1576</v>
      </c>
      <c r="S9">
        <v>4242</v>
      </c>
      <c r="T9">
        <v>1446</v>
      </c>
      <c r="U9">
        <v>34.090000000000003</v>
      </c>
      <c r="V9">
        <v>2796</v>
      </c>
      <c r="W9">
        <v>65.91</v>
      </c>
      <c r="X9" t="str">
        <f t="shared" si="5"/>
        <v>cft_cft_location</v>
      </c>
      <c r="AA9" t="s">
        <v>1475</v>
      </c>
      <c r="AB9" t="s">
        <v>1475</v>
      </c>
      <c r="AC9" t="s">
        <v>5</v>
      </c>
      <c r="AD9" t="s">
        <v>6</v>
      </c>
      <c r="AF9" t="s">
        <v>251</v>
      </c>
    </row>
    <row r="10" spans="1:32" x14ac:dyDescent="0.3">
      <c r="A10" t="s">
        <v>1475</v>
      </c>
      <c r="B10">
        <v>4896</v>
      </c>
      <c r="C10">
        <v>1407</v>
      </c>
      <c r="D10">
        <v>28.74</v>
      </c>
      <c r="E10">
        <v>3489</v>
      </c>
      <c r="F10">
        <v>71.260000000000005</v>
      </c>
      <c r="H10" t="str">
        <f t="shared" si="1"/>
        <v>cft_anb_city</v>
      </c>
      <c r="I10">
        <f t="shared" si="0"/>
        <v>4242</v>
      </c>
      <c r="J10">
        <f t="shared" si="0"/>
        <v>1265</v>
      </c>
      <c r="K10">
        <f t="shared" si="0"/>
        <v>29.82</v>
      </c>
      <c r="L10">
        <f t="shared" si="0"/>
        <v>2977</v>
      </c>
      <c r="M10">
        <f t="shared" si="0"/>
        <v>70.180000000000007</v>
      </c>
      <c r="N10" s="45">
        <f t="shared" si="2"/>
        <v>1.5388999715018498E-2</v>
      </c>
      <c r="O10">
        <f t="shared" si="3"/>
        <v>1.0799999999999983</v>
      </c>
      <c r="P10">
        <f t="shared" si="4"/>
        <v>512</v>
      </c>
      <c r="R10" t="s">
        <v>1475</v>
      </c>
      <c r="S10">
        <v>4242</v>
      </c>
      <c r="T10">
        <v>1265</v>
      </c>
      <c r="U10">
        <v>29.82</v>
      </c>
      <c r="V10">
        <v>2977</v>
      </c>
      <c r="W10">
        <v>70.180000000000007</v>
      </c>
      <c r="X10" t="str">
        <f t="shared" si="5"/>
        <v>cft_anb_city</v>
      </c>
      <c r="AA10" t="s">
        <v>1577</v>
      </c>
      <c r="AB10" t="s">
        <v>1577</v>
      </c>
      <c r="AC10" t="s">
        <v>81</v>
      </c>
      <c r="AD10" t="s">
        <v>29</v>
      </c>
      <c r="AF10" t="s">
        <v>40</v>
      </c>
    </row>
    <row r="11" spans="1:32" x14ac:dyDescent="0.3">
      <c r="A11" t="s">
        <v>1577</v>
      </c>
      <c r="B11">
        <v>4896</v>
      </c>
      <c r="C11">
        <v>1407</v>
      </c>
      <c r="D11">
        <v>28.74</v>
      </c>
      <c r="E11">
        <v>3489</v>
      </c>
      <c r="F11">
        <v>71.260000000000005</v>
      </c>
      <c r="H11" t="str">
        <f t="shared" si="1"/>
        <v>cft_anb_country</v>
      </c>
      <c r="I11">
        <f t="shared" si="0"/>
        <v>4242</v>
      </c>
      <c r="J11">
        <f t="shared" si="0"/>
        <v>1265</v>
      </c>
      <c r="K11">
        <f t="shared" si="0"/>
        <v>29.82</v>
      </c>
      <c r="L11">
        <f t="shared" si="0"/>
        <v>2977</v>
      </c>
      <c r="M11">
        <f t="shared" si="0"/>
        <v>70.180000000000007</v>
      </c>
      <c r="N11" s="45">
        <f t="shared" si="2"/>
        <v>1.5388999715018498E-2</v>
      </c>
      <c r="O11">
        <f t="shared" si="3"/>
        <v>1.0799999999999983</v>
      </c>
      <c r="P11">
        <f t="shared" si="4"/>
        <v>512</v>
      </c>
      <c r="R11" t="s">
        <v>1577</v>
      </c>
      <c r="S11">
        <v>4242</v>
      </c>
      <c r="T11">
        <v>1265</v>
      </c>
      <c r="U11">
        <v>29.82</v>
      </c>
      <c r="V11">
        <v>2977</v>
      </c>
      <c r="W11">
        <v>70.180000000000007</v>
      </c>
      <c r="X11" t="str">
        <f t="shared" si="5"/>
        <v>cft_anb_country</v>
      </c>
      <c r="AA11" t="s">
        <v>1578</v>
      </c>
      <c r="AB11" t="s">
        <v>1578</v>
      </c>
      <c r="AC11" t="s">
        <v>627</v>
      </c>
      <c r="AD11" t="s">
        <v>628</v>
      </c>
      <c r="AF11" t="s">
        <v>252</v>
      </c>
    </row>
    <row r="12" spans="1:32" x14ac:dyDescent="0.3">
      <c r="A12" s="10" t="s">
        <v>1578</v>
      </c>
      <c r="B12" s="10">
        <v>4896</v>
      </c>
      <c r="C12" s="10">
        <v>4871</v>
      </c>
      <c r="D12" s="10">
        <v>99.49</v>
      </c>
      <c r="E12" s="10">
        <v>25</v>
      </c>
      <c r="F12" s="10">
        <v>0.51060000000000005</v>
      </c>
      <c r="G12" s="10"/>
      <c r="H12" s="10" t="str">
        <f t="shared" si="1"/>
        <v>cft_anb_address</v>
      </c>
      <c r="I12" s="10">
        <f t="shared" si="0"/>
        <v>4242</v>
      </c>
      <c r="J12" s="10">
        <f t="shared" si="0"/>
        <v>4202</v>
      </c>
      <c r="K12" s="10">
        <f t="shared" si="0"/>
        <v>99.06</v>
      </c>
      <c r="L12" s="10">
        <f t="shared" si="0"/>
        <v>40</v>
      </c>
      <c r="M12" s="10">
        <f t="shared" si="0"/>
        <v>0.94299999999999995</v>
      </c>
      <c r="N12" s="51">
        <f t="shared" si="2"/>
        <v>-0.45853658536585357</v>
      </c>
      <c r="O12" s="10">
        <f t="shared" si="3"/>
        <v>-0.4323999999999999</v>
      </c>
      <c r="P12" s="10">
        <f t="shared" si="4"/>
        <v>-15</v>
      </c>
      <c r="R12" t="s">
        <v>1578</v>
      </c>
      <c r="S12">
        <v>4242</v>
      </c>
      <c r="T12">
        <v>4202</v>
      </c>
      <c r="U12">
        <v>99.06</v>
      </c>
      <c r="V12">
        <v>40</v>
      </c>
      <c r="W12">
        <v>0.94299999999999995</v>
      </c>
      <c r="X12" t="str">
        <f t="shared" si="5"/>
        <v>cft_anb_address</v>
      </c>
      <c r="AA12" t="s">
        <v>1332</v>
      </c>
      <c r="AB12" t="s">
        <v>1332</v>
      </c>
      <c r="AC12" t="s">
        <v>148</v>
      </c>
      <c r="AD12" t="s">
        <v>29</v>
      </c>
      <c r="AF12" t="s">
        <v>254</v>
      </c>
    </row>
    <row r="13" spans="1:32" x14ac:dyDescent="0.3">
      <c r="A13" t="s">
        <v>1476</v>
      </c>
      <c r="B13">
        <v>4896</v>
      </c>
      <c r="C13">
        <v>1407</v>
      </c>
      <c r="D13">
        <v>28.74</v>
      </c>
      <c r="E13">
        <v>3489</v>
      </c>
      <c r="F13">
        <v>71.260000000000005</v>
      </c>
      <c r="H13" t="str">
        <f t="shared" si="1"/>
        <v>cft_cft_cpv</v>
      </c>
      <c r="I13">
        <f t="shared" si="0"/>
        <v>4242</v>
      </c>
      <c r="J13">
        <f t="shared" si="0"/>
        <v>1265</v>
      </c>
      <c r="K13">
        <f t="shared" si="0"/>
        <v>29.82</v>
      </c>
      <c r="L13">
        <f t="shared" si="0"/>
        <v>2977</v>
      </c>
      <c r="M13">
        <f t="shared" si="0"/>
        <v>70.180000000000007</v>
      </c>
      <c r="N13" s="45">
        <f t="shared" si="2"/>
        <v>1.5388999715018498E-2</v>
      </c>
      <c r="O13">
        <f t="shared" si="3"/>
        <v>1.0799999999999983</v>
      </c>
      <c r="P13">
        <f t="shared" si="4"/>
        <v>512</v>
      </c>
      <c r="R13" t="s">
        <v>1476</v>
      </c>
      <c r="S13">
        <v>4242</v>
      </c>
      <c r="T13">
        <v>1265</v>
      </c>
      <c r="U13">
        <v>29.82</v>
      </c>
      <c r="V13">
        <v>2977</v>
      </c>
      <c r="W13">
        <v>70.180000000000007</v>
      </c>
      <c r="X13" t="str">
        <f t="shared" si="5"/>
        <v>cft_cft_cpv</v>
      </c>
      <c r="AA13" t="s">
        <v>1579</v>
      </c>
      <c r="AB13" t="s">
        <v>1579</v>
      </c>
      <c r="AC13" t="s">
        <v>8</v>
      </c>
      <c r="AD13" t="s">
        <v>596</v>
      </c>
      <c r="AF13" t="s">
        <v>258</v>
      </c>
    </row>
    <row r="14" spans="1:32" x14ac:dyDescent="0.3">
      <c r="A14" t="s">
        <v>1332</v>
      </c>
      <c r="B14">
        <v>4896</v>
      </c>
      <c r="C14">
        <v>2787</v>
      </c>
      <c r="D14">
        <v>56.92</v>
      </c>
      <c r="E14">
        <v>2109</v>
      </c>
      <c r="F14">
        <v>43.08</v>
      </c>
      <c r="H14" t="str">
        <f t="shared" si="1"/>
        <v>cft_description</v>
      </c>
      <c r="I14">
        <f t="shared" si="0"/>
        <v>4242</v>
      </c>
      <c r="J14">
        <f t="shared" si="0"/>
        <v>2444</v>
      </c>
      <c r="K14">
        <f t="shared" si="0"/>
        <v>57.61</v>
      </c>
      <c r="L14">
        <f t="shared" si="0"/>
        <v>1798</v>
      </c>
      <c r="M14">
        <f t="shared" si="0"/>
        <v>42.39</v>
      </c>
      <c r="N14" s="45">
        <f t="shared" si="2"/>
        <v>1.6277423920735969E-2</v>
      </c>
      <c r="O14">
        <f t="shared" si="3"/>
        <v>0.68999999999999773</v>
      </c>
      <c r="P14">
        <f t="shared" si="4"/>
        <v>311</v>
      </c>
      <c r="R14" t="s">
        <v>1332</v>
      </c>
      <c r="S14">
        <v>4242</v>
      </c>
      <c r="T14">
        <v>2444</v>
      </c>
      <c r="U14">
        <v>57.61</v>
      </c>
      <c r="V14">
        <v>1798</v>
      </c>
      <c r="W14">
        <v>42.39</v>
      </c>
      <c r="X14" t="str">
        <f t="shared" si="5"/>
        <v>cft_description</v>
      </c>
      <c r="AA14" t="s">
        <v>1580</v>
      </c>
      <c r="AB14" t="s">
        <v>1636</v>
      </c>
      <c r="AC14" t="s">
        <v>162</v>
      </c>
      <c r="AD14" t="s">
        <v>596</v>
      </c>
      <c r="AF14" t="s">
        <v>259</v>
      </c>
    </row>
    <row r="15" spans="1:32" x14ac:dyDescent="0.3">
      <c r="A15" t="s">
        <v>1579</v>
      </c>
      <c r="B15">
        <v>4896</v>
      </c>
      <c r="C15">
        <v>3618</v>
      </c>
      <c r="D15">
        <v>73.900000000000006</v>
      </c>
      <c r="E15">
        <v>1278</v>
      </c>
      <c r="F15">
        <v>26.1</v>
      </c>
      <c r="H15" t="str">
        <f t="shared" si="1"/>
        <v>cft_est_invdate</v>
      </c>
      <c r="I15">
        <f t="shared" si="0"/>
        <v>4242</v>
      </c>
      <c r="J15">
        <f t="shared" si="0"/>
        <v>3167</v>
      </c>
      <c r="K15">
        <f t="shared" si="0"/>
        <v>74.66</v>
      </c>
      <c r="L15">
        <f t="shared" si="0"/>
        <v>1075</v>
      </c>
      <c r="M15">
        <f t="shared" si="0"/>
        <v>25.34</v>
      </c>
      <c r="N15" s="45">
        <f t="shared" si="2"/>
        <v>2.9992107340173699E-2</v>
      </c>
      <c r="O15">
        <f t="shared" si="3"/>
        <v>0.76000000000000156</v>
      </c>
      <c r="P15">
        <f t="shared" si="4"/>
        <v>203</v>
      </c>
      <c r="R15" t="s">
        <v>1579</v>
      </c>
      <c r="S15">
        <v>4242</v>
      </c>
      <c r="T15">
        <v>3167</v>
      </c>
      <c r="U15">
        <v>74.66</v>
      </c>
      <c r="V15">
        <v>1075</v>
      </c>
      <c r="W15">
        <v>25.34</v>
      </c>
      <c r="X15" t="str">
        <f t="shared" si="5"/>
        <v>cft_est_invdate</v>
      </c>
      <c r="AA15" t="s">
        <v>1581</v>
      </c>
      <c r="AB15" t="s">
        <v>1637</v>
      </c>
      <c r="AC15" t="s">
        <v>8</v>
      </c>
      <c r="AD15" t="s">
        <v>62</v>
      </c>
      <c r="AF15" t="s">
        <v>260</v>
      </c>
    </row>
    <row r="16" spans="1:32" x14ac:dyDescent="0.3">
      <c r="A16" t="s">
        <v>1580</v>
      </c>
      <c r="B16">
        <v>4896</v>
      </c>
      <c r="C16">
        <v>3602</v>
      </c>
      <c r="D16">
        <v>73.569999999999993</v>
      </c>
      <c r="E16">
        <v>1294</v>
      </c>
      <c r="F16">
        <v>26.43</v>
      </c>
      <c r="H16" t="str">
        <f t="shared" si="1"/>
        <v>cft_est_startdate</v>
      </c>
      <c r="I16">
        <f t="shared" si="0"/>
        <v>4242</v>
      </c>
      <c r="J16">
        <f t="shared" si="0"/>
        <v>3155</v>
      </c>
      <c r="K16">
        <f t="shared" si="0"/>
        <v>74.38</v>
      </c>
      <c r="L16">
        <f t="shared" si="0"/>
        <v>1087</v>
      </c>
      <c r="M16">
        <f t="shared" si="0"/>
        <v>25.62</v>
      </c>
      <c r="N16" s="45">
        <f t="shared" si="2"/>
        <v>3.1615925058547961E-2</v>
      </c>
      <c r="O16">
        <f t="shared" si="3"/>
        <v>0.80999999999999872</v>
      </c>
      <c r="P16">
        <f t="shared" si="4"/>
        <v>207</v>
      </c>
      <c r="R16" t="s">
        <v>1580</v>
      </c>
      <c r="S16">
        <v>4242</v>
      </c>
      <c r="T16">
        <v>3155</v>
      </c>
      <c r="U16">
        <v>74.38</v>
      </c>
      <c r="V16">
        <v>1087</v>
      </c>
      <c r="W16">
        <v>25.62</v>
      </c>
      <c r="X16" t="str">
        <f t="shared" si="5"/>
        <v>cft_est_startdate</v>
      </c>
      <c r="AA16" t="s">
        <v>1582</v>
      </c>
      <c r="AB16" t="s">
        <v>1582</v>
      </c>
      <c r="AC16" t="s">
        <v>1638</v>
      </c>
      <c r="AD16" t="s">
        <v>1639</v>
      </c>
      <c r="AF16" t="s">
        <v>262</v>
      </c>
    </row>
    <row r="17" spans="1:32" x14ac:dyDescent="0.3">
      <c r="A17" t="s">
        <v>1581</v>
      </c>
      <c r="B17">
        <v>4896</v>
      </c>
      <c r="C17">
        <v>3319</v>
      </c>
      <c r="D17">
        <v>67.790000000000006</v>
      </c>
      <c r="E17">
        <v>1577</v>
      </c>
      <c r="F17">
        <v>32.21</v>
      </c>
      <c r="H17" t="str">
        <f t="shared" si="1"/>
        <v>cft_estimated_price</v>
      </c>
      <c r="I17">
        <f t="shared" si="0"/>
        <v>4242</v>
      </c>
      <c r="J17">
        <f t="shared" si="0"/>
        <v>2887</v>
      </c>
      <c r="K17">
        <f t="shared" si="0"/>
        <v>68.06</v>
      </c>
      <c r="L17">
        <f t="shared" si="0"/>
        <v>1355</v>
      </c>
      <c r="M17">
        <f t="shared" si="0"/>
        <v>31.94</v>
      </c>
      <c r="N17" s="45">
        <f t="shared" si="2"/>
        <v>8.4533500313086901E-3</v>
      </c>
      <c r="O17">
        <f t="shared" si="3"/>
        <v>0.26999999999999957</v>
      </c>
      <c r="P17">
        <f t="shared" si="4"/>
        <v>222</v>
      </c>
      <c r="R17" t="s">
        <v>1581</v>
      </c>
      <c r="S17">
        <v>4242</v>
      </c>
      <c r="T17">
        <v>2887</v>
      </c>
      <c r="U17">
        <v>68.06</v>
      </c>
      <c r="V17">
        <v>1355</v>
      </c>
      <c r="W17">
        <v>31.94</v>
      </c>
      <c r="X17" t="str">
        <f t="shared" si="5"/>
        <v>cft_estimated_price</v>
      </c>
      <c r="AA17" t="s">
        <v>1583</v>
      </c>
      <c r="AB17" t="s">
        <v>1640</v>
      </c>
      <c r="AC17" t="s">
        <v>1641</v>
      </c>
      <c r="AD17" t="s">
        <v>1642</v>
      </c>
      <c r="AF17" t="s">
        <v>264</v>
      </c>
    </row>
    <row r="18" spans="1:32" x14ac:dyDescent="0.3">
      <c r="A18" t="s">
        <v>1582</v>
      </c>
      <c r="B18">
        <v>4896</v>
      </c>
      <c r="C18">
        <v>1407</v>
      </c>
      <c r="D18">
        <v>28.74</v>
      </c>
      <c r="E18">
        <v>3489</v>
      </c>
      <c r="F18">
        <v>71.260000000000005</v>
      </c>
      <c r="H18" t="str">
        <f t="shared" si="1"/>
        <v>cft_cft_funding</v>
      </c>
      <c r="I18">
        <f t="shared" si="0"/>
        <v>4242</v>
      </c>
      <c r="J18">
        <f t="shared" si="0"/>
        <v>1265</v>
      </c>
      <c r="K18">
        <f t="shared" si="0"/>
        <v>29.82</v>
      </c>
      <c r="L18">
        <f t="shared" si="0"/>
        <v>2977</v>
      </c>
      <c r="M18">
        <f t="shared" si="0"/>
        <v>70.180000000000007</v>
      </c>
      <c r="N18" s="45">
        <f t="shared" si="2"/>
        <v>1.5388999715018498E-2</v>
      </c>
      <c r="O18">
        <f t="shared" si="3"/>
        <v>1.0799999999999983</v>
      </c>
      <c r="P18">
        <f t="shared" si="4"/>
        <v>512</v>
      </c>
      <c r="R18" t="s">
        <v>1582</v>
      </c>
      <c r="S18">
        <v>4242</v>
      </c>
      <c r="T18">
        <v>1265</v>
      </c>
      <c r="U18">
        <v>29.82</v>
      </c>
      <c r="V18">
        <v>2977</v>
      </c>
      <c r="W18">
        <v>70.180000000000007</v>
      </c>
      <c r="X18" t="str">
        <f t="shared" si="5"/>
        <v>cft_cft_funding</v>
      </c>
      <c r="AA18" t="s">
        <v>1584</v>
      </c>
      <c r="AB18" t="s">
        <v>1643</v>
      </c>
      <c r="AC18" t="s">
        <v>148</v>
      </c>
      <c r="AD18" t="s">
        <v>29</v>
      </c>
      <c r="AF18" t="s">
        <v>255</v>
      </c>
    </row>
    <row r="19" spans="1:32" x14ac:dyDescent="0.3">
      <c r="A19" t="s">
        <v>1583</v>
      </c>
      <c r="B19">
        <v>4896</v>
      </c>
      <c r="C19">
        <v>1430</v>
      </c>
      <c r="D19">
        <v>29.21</v>
      </c>
      <c r="E19">
        <v>3466</v>
      </c>
      <c r="F19">
        <v>70.790000000000006</v>
      </c>
      <c r="H19" t="str">
        <f t="shared" si="1"/>
        <v>cft_cft_legalbasis</v>
      </c>
      <c r="I19">
        <f t="shared" si="0"/>
        <v>4242</v>
      </c>
      <c r="J19">
        <f t="shared" si="0"/>
        <v>1287</v>
      </c>
      <c r="K19">
        <f t="shared" si="0"/>
        <v>30.34</v>
      </c>
      <c r="L19">
        <f t="shared" si="0"/>
        <v>2955</v>
      </c>
      <c r="M19">
        <f t="shared" si="0"/>
        <v>69.66</v>
      </c>
      <c r="N19" s="45">
        <f t="shared" si="2"/>
        <v>1.6221648004593879E-2</v>
      </c>
      <c r="O19">
        <f t="shared" si="3"/>
        <v>1.1300000000000097</v>
      </c>
      <c r="P19">
        <f t="shared" si="4"/>
        <v>511</v>
      </c>
      <c r="R19" t="s">
        <v>1583</v>
      </c>
      <c r="S19">
        <v>4242</v>
      </c>
      <c r="T19">
        <v>1287</v>
      </c>
      <c r="U19">
        <v>30.34</v>
      </c>
      <c r="V19">
        <v>2955</v>
      </c>
      <c r="W19">
        <v>69.66</v>
      </c>
      <c r="X19" t="str">
        <f t="shared" si="5"/>
        <v>cft_cft_legalbasis</v>
      </c>
      <c r="AA19" t="s">
        <v>1585</v>
      </c>
      <c r="AB19" t="s">
        <v>1644</v>
      </c>
      <c r="AC19" t="s">
        <v>1645</v>
      </c>
      <c r="AD19" t="s">
        <v>1646</v>
      </c>
      <c r="AF19" t="s">
        <v>265</v>
      </c>
    </row>
    <row r="20" spans="1:32" x14ac:dyDescent="0.3">
      <c r="A20" t="s">
        <v>1584</v>
      </c>
      <c r="B20">
        <v>4896</v>
      </c>
      <c r="C20">
        <v>1408</v>
      </c>
      <c r="D20">
        <v>28.76</v>
      </c>
      <c r="E20">
        <v>3488</v>
      </c>
      <c r="F20">
        <v>71.239999999999995</v>
      </c>
      <c r="H20" t="str">
        <f t="shared" si="1"/>
        <v>cft_requirements</v>
      </c>
      <c r="I20">
        <f t="shared" si="0"/>
        <v>4242</v>
      </c>
      <c r="J20">
        <f t="shared" si="0"/>
        <v>1265</v>
      </c>
      <c r="K20">
        <f t="shared" si="0"/>
        <v>29.82</v>
      </c>
      <c r="L20">
        <f t="shared" si="0"/>
        <v>2977</v>
      </c>
      <c r="M20">
        <f t="shared" si="0"/>
        <v>70.180000000000007</v>
      </c>
      <c r="N20" s="45">
        <f t="shared" si="2"/>
        <v>1.5104018238814305E-2</v>
      </c>
      <c r="O20">
        <f t="shared" si="3"/>
        <v>1.0599999999999881</v>
      </c>
      <c r="P20">
        <f t="shared" si="4"/>
        <v>511</v>
      </c>
      <c r="R20" t="s">
        <v>1584</v>
      </c>
      <c r="S20">
        <v>4242</v>
      </c>
      <c r="T20">
        <v>1265</v>
      </c>
      <c r="U20">
        <v>29.82</v>
      </c>
      <c r="V20">
        <v>2977</v>
      </c>
      <c r="W20">
        <v>70.180000000000007</v>
      </c>
      <c r="X20" t="str">
        <f t="shared" si="5"/>
        <v>cft_requirements</v>
      </c>
      <c r="AA20" t="s">
        <v>1586</v>
      </c>
      <c r="AB20" t="s">
        <v>1647</v>
      </c>
      <c r="AC20" t="s">
        <v>162</v>
      </c>
      <c r="AD20" t="s">
        <v>596</v>
      </c>
      <c r="AF20" t="s">
        <v>269</v>
      </c>
    </row>
    <row r="21" spans="1:32" x14ac:dyDescent="0.3">
      <c r="A21" t="s">
        <v>1585</v>
      </c>
      <c r="B21">
        <v>4896</v>
      </c>
      <c r="C21">
        <v>1407</v>
      </c>
      <c r="D21">
        <v>28.74</v>
      </c>
      <c r="E21">
        <v>3489</v>
      </c>
      <c r="F21">
        <v>71.260000000000005</v>
      </c>
      <c r="H21" t="str">
        <f t="shared" si="1"/>
        <v>cft_ca_procedure</v>
      </c>
      <c r="I21">
        <f t="shared" si="1"/>
        <v>4242</v>
      </c>
      <c r="J21">
        <f t="shared" si="1"/>
        <v>1265</v>
      </c>
      <c r="K21">
        <f t="shared" si="1"/>
        <v>29.82</v>
      </c>
      <c r="L21">
        <f t="shared" si="1"/>
        <v>2977</v>
      </c>
      <c r="M21">
        <f t="shared" si="1"/>
        <v>70.180000000000007</v>
      </c>
      <c r="N21" s="45">
        <f t="shared" si="2"/>
        <v>1.5388999715018498E-2</v>
      </c>
      <c r="O21">
        <f t="shared" si="3"/>
        <v>1.0799999999999983</v>
      </c>
      <c r="P21">
        <f t="shared" si="4"/>
        <v>512</v>
      </c>
      <c r="R21" t="s">
        <v>1585</v>
      </c>
      <c r="S21">
        <v>4242</v>
      </c>
      <c r="T21">
        <v>1265</v>
      </c>
      <c r="U21">
        <v>29.82</v>
      </c>
      <c r="V21">
        <v>2977</v>
      </c>
      <c r="W21">
        <v>70.180000000000007</v>
      </c>
      <c r="X21" t="str">
        <f t="shared" si="5"/>
        <v>cft_ca_procedure</v>
      </c>
      <c r="AA21" t="s">
        <v>1587</v>
      </c>
      <c r="AB21" t="s">
        <v>1648</v>
      </c>
      <c r="AC21" t="s">
        <v>162</v>
      </c>
      <c r="AD21" t="s">
        <v>596</v>
      </c>
      <c r="AF21" t="s">
        <v>270</v>
      </c>
    </row>
    <row r="22" spans="1:32" x14ac:dyDescent="0.3">
      <c r="A22" t="s">
        <v>1586</v>
      </c>
      <c r="B22">
        <v>4896</v>
      </c>
      <c r="C22">
        <v>1407</v>
      </c>
      <c r="D22">
        <v>28.74</v>
      </c>
      <c r="E22">
        <v>3489</v>
      </c>
      <c r="F22">
        <v>71.260000000000005</v>
      </c>
      <c r="H22" t="str">
        <f t="shared" si="1"/>
        <v>cft_publication_date</v>
      </c>
      <c r="I22">
        <f t="shared" si="1"/>
        <v>4242</v>
      </c>
      <c r="J22">
        <f t="shared" si="1"/>
        <v>1265</v>
      </c>
      <c r="K22">
        <f t="shared" si="1"/>
        <v>29.82</v>
      </c>
      <c r="L22">
        <f t="shared" si="1"/>
        <v>2977</v>
      </c>
      <c r="M22">
        <f t="shared" si="1"/>
        <v>70.180000000000007</v>
      </c>
      <c r="N22" s="45">
        <f t="shared" si="2"/>
        <v>1.5388999715018498E-2</v>
      </c>
      <c r="O22">
        <f t="shared" si="3"/>
        <v>1.0799999999999983</v>
      </c>
      <c r="P22">
        <f t="shared" si="4"/>
        <v>512</v>
      </c>
      <c r="R22" t="s">
        <v>1586</v>
      </c>
      <c r="S22">
        <v>4242</v>
      </c>
      <c r="T22">
        <v>1265</v>
      </c>
      <c r="U22">
        <v>29.82</v>
      </c>
      <c r="V22">
        <v>2977</v>
      </c>
      <c r="W22">
        <v>70.180000000000007</v>
      </c>
      <c r="X22" t="str">
        <f t="shared" si="5"/>
        <v>cft_publication_date</v>
      </c>
      <c r="AA22" t="s">
        <v>1588</v>
      </c>
      <c r="AB22" t="s">
        <v>1588</v>
      </c>
      <c r="AC22" t="s">
        <v>1165</v>
      </c>
      <c r="AD22" t="s">
        <v>1166</v>
      </c>
      <c r="AF22" t="s">
        <v>271</v>
      </c>
    </row>
    <row r="23" spans="1:32" x14ac:dyDescent="0.3">
      <c r="A23" t="s">
        <v>1587</v>
      </c>
      <c r="B23">
        <v>4896</v>
      </c>
      <c r="C23">
        <v>1407</v>
      </c>
      <c r="D23">
        <v>28.74</v>
      </c>
      <c r="E23">
        <v>3489</v>
      </c>
      <c r="F23">
        <v>71.260000000000005</v>
      </c>
      <c r="H23" t="str">
        <f t="shared" si="1"/>
        <v>cft_dispatch_date</v>
      </c>
      <c r="I23">
        <f t="shared" si="1"/>
        <v>4242</v>
      </c>
      <c r="J23">
        <f t="shared" si="1"/>
        <v>1265</v>
      </c>
      <c r="K23">
        <f t="shared" si="1"/>
        <v>29.82</v>
      </c>
      <c r="L23">
        <f t="shared" si="1"/>
        <v>2977</v>
      </c>
      <c r="M23">
        <f t="shared" si="1"/>
        <v>70.180000000000007</v>
      </c>
      <c r="N23" s="45">
        <f t="shared" si="2"/>
        <v>1.5388999715018498E-2</v>
      </c>
      <c r="O23">
        <f t="shared" si="3"/>
        <v>1.0799999999999983</v>
      </c>
      <c r="P23">
        <f t="shared" si="4"/>
        <v>512</v>
      </c>
      <c r="R23" t="s">
        <v>1587</v>
      </c>
      <c r="S23">
        <v>4242</v>
      </c>
      <c r="T23">
        <v>1265</v>
      </c>
      <c r="U23">
        <v>29.82</v>
      </c>
      <c r="V23">
        <v>2977</v>
      </c>
      <c r="W23">
        <v>70.180000000000007</v>
      </c>
      <c r="X23" t="str">
        <f t="shared" si="5"/>
        <v>cft_dispatch_date</v>
      </c>
      <c r="AA23" t="s">
        <v>1477</v>
      </c>
      <c r="AB23" t="s">
        <v>1477</v>
      </c>
      <c r="AC23" t="s">
        <v>1023</v>
      </c>
      <c r="AD23" t="s">
        <v>1024</v>
      </c>
      <c r="AF23" t="s">
        <v>272</v>
      </c>
    </row>
    <row r="24" spans="1:32" x14ac:dyDescent="0.3">
      <c r="A24" t="s">
        <v>1588</v>
      </c>
      <c r="B24">
        <v>4896</v>
      </c>
      <c r="C24">
        <v>1407</v>
      </c>
      <c r="D24">
        <v>28.74</v>
      </c>
      <c r="E24">
        <v>3489</v>
      </c>
      <c r="F24">
        <v>71.260000000000005</v>
      </c>
      <c r="H24" t="str">
        <f t="shared" si="1"/>
        <v>cft_type_source</v>
      </c>
      <c r="I24">
        <f t="shared" si="1"/>
        <v>4242</v>
      </c>
      <c r="J24">
        <f t="shared" si="1"/>
        <v>1265</v>
      </c>
      <c r="K24">
        <f t="shared" si="1"/>
        <v>29.82</v>
      </c>
      <c r="L24">
        <f t="shared" si="1"/>
        <v>2977</v>
      </c>
      <c r="M24">
        <f t="shared" si="1"/>
        <v>70.180000000000007</v>
      </c>
      <c r="N24" s="45">
        <f t="shared" si="2"/>
        <v>1.5388999715018498E-2</v>
      </c>
      <c r="O24">
        <f t="shared" si="3"/>
        <v>1.0799999999999983</v>
      </c>
      <c r="P24">
        <f t="shared" si="4"/>
        <v>512</v>
      </c>
      <c r="R24" t="s">
        <v>1588</v>
      </c>
      <c r="S24">
        <v>4242</v>
      </c>
      <c r="T24">
        <v>1265</v>
      </c>
      <c r="U24">
        <v>29.82</v>
      </c>
      <c r="V24">
        <v>2977</v>
      </c>
      <c r="W24">
        <v>70.180000000000007</v>
      </c>
      <c r="X24" t="str">
        <f t="shared" si="5"/>
        <v>cft_type_source</v>
      </c>
      <c r="AA24" t="s">
        <v>1589</v>
      </c>
      <c r="AB24" t="s">
        <v>1589</v>
      </c>
      <c r="AC24" t="s">
        <v>1649</v>
      </c>
      <c r="AD24" t="s">
        <v>1650</v>
      </c>
      <c r="AF24" t="s">
        <v>273</v>
      </c>
    </row>
    <row r="25" spans="1:32" x14ac:dyDescent="0.3">
      <c r="A25" t="s">
        <v>1477</v>
      </c>
      <c r="B25">
        <v>4896</v>
      </c>
      <c r="C25">
        <v>1407</v>
      </c>
      <c r="D25">
        <v>28.74</v>
      </c>
      <c r="E25">
        <v>3489</v>
      </c>
      <c r="F25">
        <v>71.260000000000005</v>
      </c>
      <c r="H25" t="str">
        <f t="shared" si="1"/>
        <v>cft_type</v>
      </c>
      <c r="I25">
        <f t="shared" si="1"/>
        <v>4242</v>
      </c>
      <c r="J25">
        <f t="shared" si="1"/>
        <v>1265</v>
      </c>
      <c r="K25">
        <f t="shared" si="1"/>
        <v>29.82</v>
      </c>
      <c r="L25">
        <f t="shared" si="1"/>
        <v>2977</v>
      </c>
      <c r="M25">
        <f t="shared" si="1"/>
        <v>70.180000000000007</v>
      </c>
      <c r="N25" s="45">
        <f t="shared" si="2"/>
        <v>1.5388999715018498E-2</v>
      </c>
      <c r="O25">
        <f t="shared" si="3"/>
        <v>1.0799999999999983</v>
      </c>
      <c r="P25">
        <f t="shared" si="4"/>
        <v>512</v>
      </c>
      <c r="R25" t="s">
        <v>1477</v>
      </c>
      <c r="S25">
        <v>4242</v>
      </c>
      <c r="T25">
        <v>1265</v>
      </c>
      <c r="U25">
        <v>29.82</v>
      </c>
      <c r="V25">
        <v>2977</v>
      </c>
      <c r="W25">
        <v>70.180000000000007</v>
      </c>
      <c r="X25" t="str">
        <f t="shared" si="5"/>
        <v>cft_type</v>
      </c>
      <c r="AA25" t="s">
        <v>1478</v>
      </c>
      <c r="AB25" t="s">
        <v>1478</v>
      </c>
      <c r="AC25" t="s">
        <v>492</v>
      </c>
      <c r="AD25" t="s">
        <v>29</v>
      </c>
      <c r="AF25" t="s">
        <v>274</v>
      </c>
    </row>
    <row r="26" spans="1:32" x14ac:dyDescent="0.3">
      <c r="A26" t="s">
        <v>1589</v>
      </c>
      <c r="B26">
        <v>4896</v>
      </c>
      <c r="C26">
        <v>1986</v>
      </c>
      <c r="D26">
        <v>40.56</v>
      </c>
      <c r="E26">
        <v>2910</v>
      </c>
      <c r="F26">
        <v>59.44</v>
      </c>
      <c r="H26" t="str">
        <f t="shared" si="1"/>
        <v>cft_selection</v>
      </c>
      <c r="I26">
        <f t="shared" si="1"/>
        <v>4242</v>
      </c>
      <c r="J26">
        <f t="shared" si="1"/>
        <v>1822</v>
      </c>
      <c r="K26">
        <f t="shared" si="1"/>
        <v>42.95</v>
      </c>
      <c r="L26">
        <f t="shared" si="1"/>
        <v>2420</v>
      </c>
      <c r="M26">
        <f t="shared" si="1"/>
        <v>57.05</v>
      </c>
      <c r="N26" s="45">
        <f t="shared" si="2"/>
        <v>4.1893076248904482E-2</v>
      </c>
      <c r="O26">
        <f t="shared" si="3"/>
        <v>2.3900000000000006</v>
      </c>
      <c r="P26">
        <f t="shared" si="4"/>
        <v>490</v>
      </c>
      <c r="R26" t="s">
        <v>1589</v>
      </c>
      <c r="S26">
        <v>4242</v>
      </c>
      <c r="T26">
        <v>1822</v>
      </c>
      <c r="U26">
        <v>42.95</v>
      </c>
      <c r="V26">
        <v>2420</v>
      </c>
      <c r="W26">
        <v>57.05</v>
      </c>
      <c r="X26" t="str">
        <f t="shared" si="5"/>
        <v>cft_selection</v>
      </c>
      <c r="AA26" t="s">
        <v>1048</v>
      </c>
      <c r="AB26" t="s">
        <v>1048</v>
      </c>
      <c r="AC26" t="s">
        <v>1651</v>
      </c>
      <c r="AD26" t="s">
        <v>1652</v>
      </c>
      <c r="AF26" t="s">
        <v>275</v>
      </c>
    </row>
    <row r="27" spans="1:32" x14ac:dyDescent="0.3">
      <c r="A27" t="s">
        <v>1478</v>
      </c>
      <c r="B27">
        <v>4896</v>
      </c>
      <c r="C27">
        <v>1407</v>
      </c>
      <c r="D27">
        <v>28.74</v>
      </c>
      <c r="E27">
        <v>3489</v>
      </c>
      <c r="F27">
        <v>71.260000000000005</v>
      </c>
      <c r="H27" t="str">
        <f t="shared" si="1"/>
        <v>cft_ca_type</v>
      </c>
      <c r="I27">
        <f t="shared" si="1"/>
        <v>4242</v>
      </c>
      <c r="J27">
        <f t="shared" si="1"/>
        <v>1265</v>
      </c>
      <c r="K27">
        <f t="shared" si="1"/>
        <v>29.82</v>
      </c>
      <c r="L27">
        <f t="shared" si="1"/>
        <v>2977</v>
      </c>
      <c r="M27">
        <f t="shared" si="1"/>
        <v>70.180000000000007</v>
      </c>
      <c r="N27" s="45">
        <f t="shared" si="2"/>
        <v>1.5388999715018498E-2</v>
      </c>
      <c r="O27">
        <f t="shared" si="3"/>
        <v>1.0799999999999983</v>
      </c>
      <c r="P27">
        <f t="shared" si="4"/>
        <v>512</v>
      </c>
      <c r="R27" t="s">
        <v>1478</v>
      </c>
      <c r="S27">
        <v>4242</v>
      </c>
      <c r="T27">
        <v>1265</v>
      </c>
      <c r="U27">
        <v>29.82</v>
      </c>
      <c r="V27">
        <v>2977</v>
      </c>
      <c r="W27">
        <v>70.180000000000007</v>
      </c>
      <c r="X27" t="str">
        <f t="shared" si="5"/>
        <v>cft_ca_type</v>
      </c>
      <c r="AA27" t="s">
        <v>1590</v>
      </c>
      <c r="AB27" t="s">
        <v>1590</v>
      </c>
      <c r="AC27" t="s">
        <v>1653</v>
      </c>
      <c r="AD27" t="s">
        <v>1654</v>
      </c>
      <c r="AF27" t="s">
        <v>279</v>
      </c>
    </row>
    <row r="28" spans="1:32" x14ac:dyDescent="0.3">
      <c r="A28" t="s">
        <v>1048</v>
      </c>
      <c r="B28">
        <v>4896</v>
      </c>
      <c r="C28">
        <v>1407</v>
      </c>
      <c r="D28">
        <v>28.74</v>
      </c>
      <c r="E28">
        <v>3489</v>
      </c>
      <c r="F28">
        <v>71.260000000000005</v>
      </c>
      <c r="H28" t="str">
        <f t="shared" si="1"/>
        <v>cft_title</v>
      </c>
      <c r="I28">
        <f t="shared" si="1"/>
        <v>4242</v>
      </c>
      <c r="J28">
        <f t="shared" si="1"/>
        <v>1265</v>
      </c>
      <c r="K28">
        <f t="shared" si="1"/>
        <v>29.82</v>
      </c>
      <c r="L28">
        <f t="shared" si="1"/>
        <v>2977</v>
      </c>
      <c r="M28">
        <f t="shared" si="1"/>
        <v>70.180000000000007</v>
      </c>
      <c r="N28" s="45">
        <f t="shared" si="2"/>
        <v>1.5388999715018498E-2</v>
      </c>
      <c r="O28">
        <f t="shared" si="3"/>
        <v>1.0799999999999983</v>
      </c>
      <c r="P28">
        <f t="shared" si="4"/>
        <v>512</v>
      </c>
      <c r="R28" t="s">
        <v>1048</v>
      </c>
      <c r="S28">
        <v>4242</v>
      </c>
      <c r="T28">
        <v>1265</v>
      </c>
      <c r="U28">
        <v>29.82</v>
      </c>
      <c r="V28">
        <v>2977</v>
      </c>
      <c r="W28">
        <v>70.180000000000007</v>
      </c>
      <c r="X28" t="str">
        <f t="shared" si="5"/>
        <v>cft_title</v>
      </c>
      <c r="AA28" t="s">
        <v>1591</v>
      </c>
      <c r="AB28" t="s">
        <v>1655</v>
      </c>
      <c r="AC28" t="s">
        <v>492</v>
      </c>
      <c r="AD28" t="s">
        <v>29</v>
      </c>
      <c r="AF28" t="s">
        <v>1656</v>
      </c>
    </row>
    <row r="29" spans="1:32" x14ac:dyDescent="0.3">
      <c r="A29" t="s">
        <v>1590</v>
      </c>
      <c r="B29">
        <v>4896</v>
      </c>
      <c r="C29">
        <v>2442</v>
      </c>
      <c r="D29">
        <v>49.88</v>
      </c>
      <c r="E29">
        <v>2454</v>
      </c>
      <c r="F29">
        <v>50.12</v>
      </c>
      <c r="H29" t="str">
        <f t="shared" si="1"/>
        <v>cft_lot_title</v>
      </c>
      <c r="I29">
        <f t="shared" si="1"/>
        <v>4242</v>
      </c>
      <c r="J29">
        <f t="shared" si="1"/>
        <v>2213</v>
      </c>
      <c r="K29">
        <f t="shared" si="1"/>
        <v>52.17</v>
      </c>
      <c r="L29">
        <f t="shared" si="1"/>
        <v>2029</v>
      </c>
      <c r="M29">
        <f t="shared" si="1"/>
        <v>47.83</v>
      </c>
      <c r="N29" s="45">
        <f t="shared" si="2"/>
        <v>4.7877900899017334E-2</v>
      </c>
      <c r="O29">
        <f t="shared" si="3"/>
        <v>2.2899999999999991</v>
      </c>
      <c r="P29">
        <f t="shared" si="4"/>
        <v>425</v>
      </c>
      <c r="R29" t="s">
        <v>1590</v>
      </c>
      <c r="S29">
        <v>4242</v>
      </c>
      <c r="T29">
        <v>2213</v>
      </c>
      <c r="U29">
        <v>52.17</v>
      </c>
      <c r="V29">
        <v>2029</v>
      </c>
      <c r="W29">
        <v>47.83</v>
      </c>
      <c r="X29" t="str">
        <f t="shared" si="5"/>
        <v>cft_lot_title</v>
      </c>
      <c r="AA29" t="s">
        <v>1479</v>
      </c>
      <c r="AB29" t="s">
        <v>1479</v>
      </c>
      <c r="AC29" t="s">
        <v>23</v>
      </c>
      <c r="AD29" t="s">
        <v>45</v>
      </c>
      <c r="AF29" t="s">
        <v>1657</v>
      </c>
    </row>
    <row r="30" spans="1:32" x14ac:dyDescent="0.3">
      <c r="A30" t="s">
        <v>1591</v>
      </c>
      <c r="B30">
        <v>4896</v>
      </c>
      <c r="C30">
        <v>1407</v>
      </c>
      <c r="D30">
        <v>28.74</v>
      </c>
      <c r="E30">
        <v>3489</v>
      </c>
      <c r="F30">
        <v>71.260000000000005</v>
      </c>
      <c r="H30" t="str">
        <f t="shared" si="1"/>
        <v>cft_deadline_time</v>
      </c>
      <c r="I30">
        <f t="shared" si="1"/>
        <v>4242</v>
      </c>
      <c r="J30">
        <f t="shared" si="1"/>
        <v>1265</v>
      </c>
      <c r="K30">
        <f t="shared" si="1"/>
        <v>29.82</v>
      </c>
      <c r="L30">
        <f t="shared" si="1"/>
        <v>2977</v>
      </c>
      <c r="M30">
        <f t="shared" si="1"/>
        <v>70.180000000000007</v>
      </c>
      <c r="N30" s="45">
        <f t="shared" si="2"/>
        <v>1.5388999715018498E-2</v>
      </c>
      <c r="O30">
        <f t="shared" si="3"/>
        <v>1.0799999999999983</v>
      </c>
      <c r="P30">
        <f t="shared" si="4"/>
        <v>512</v>
      </c>
      <c r="R30" t="s">
        <v>1591</v>
      </c>
      <c r="S30">
        <v>4242</v>
      </c>
      <c r="T30">
        <v>1265</v>
      </c>
      <c r="U30">
        <v>29.82</v>
      </c>
      <c r="V30">
        <v>2977</v>
      </c>
      <c r="W30">
        <v>70.180000000000007</v>
      </c>
      <c r="X30" t="str">
        <f t="shared" si="5"/>
        <v>cft_deadline_time</v>
      </c>
      <c r="AA30" t="s">
        <v>1480</v>
      </c>
      <c r="AB30" t="s">
        <v>1480</v>
      </c>
      <c r="AC30" t="s">
        <v>492</v>
      </c>
      <c r="AD30" t="s">
        <v>29</v>
      </c>
      <c r="AF30" t="s">
        <v>1658</v>
      </c>
    </row>
    <row r="31" spans="1:32" x14ac:dyDescent="0.3">
      <c r="A31" t="s">
        <v>1479</v>
      </c>
      <c r="B31">
        <v>4896</v>
      </c>
      <c r="C31">
        <v>1407</v>
      </c>
      <c r="D31">
        <v>28.74</v>
      </c>
      <c r="E31">
        <v>3489</v>
      </c>
      <c r="F31">
        <v>71.260000000000005</v>
      </c>
      <c r="H31" t="str">
        <f t="shared" si="1"/>
        <v>cft_deadline</v>
      </c>
      <c r="I31">
        <f t="shared" si="1"/>
        <v>4242</v>
      </c>
      <c r="J31">
        <f t="shared" si="1"/>
        <v>1265</v>
      </c>
      <c r="K31">
        <f t="shared" si="1"/>
        <v>29.82</v>
      </c>
      <c r="L31">
        <f t="shared" si="1"/>
        <v>2977</v>
      </c>
      <c r="M31">
        <f t="shared" si="1"/>
        <v>70.180000000000007</v>
      </c>
      <c r="N31" s="45">
        <f t="shared" si="2"/>
        <v>1.5388999715018498E-2</v>
      </c>
      <c r="O31">
        <f t="shared" si="3"/>
        <v>1.0799999999999983</v>
      </c>
      <c r="P31">
        <f t="shared" si="4"/>
        <v>512</v>
      </c>
      <c r="R31" t="s">
        <v>1479</v>
      </c>
      <c r="S31">
        <v>4242</v>
      </c>
      <c r="T31">
        <v>1265</v>
      </c>
      <c r="U31">
        <v>29.82</v>
      </c>
      <c r="V31">
        <v>2977</v>
      </c>
      <c r="W31">
        <v>70.180000000000007</v>
      </c>
      <c r="X31" t="str">
        <f t="shared" si="5"/>
        <v>cft_deadline</v>
      </c>
      <c r="AA31" t="s">
        <v>1481</v>
      </c>
      <c r="AB31" t="s">
        <v>1481</v>
      </c>
      <c r="AC31" t="s">
        <v>492</v>
      </c>
      <c r="AD31" t="s">
        <v>29</v>
      </c>
      <c r="AF31" t="s">
        <v>1659</v>
      </c>
    </row>
    <row r="32" spans="1:32" x14ac:dyDescent="0.3">
      <c r="A32" t="s">
        <v>1480</v>
      </c>
      <c r="B32">
        <v>4896</v>
      </c>
      <c r="C32">
        <v>1407</v>
      </c>
      <c r="D32">
        <v>28.74</v>
      </c>
      <c r="E32">
        <v>3489</v>
      </c>
      <c r="F32">
        <v>71.260000000000005</v>
      </c>
      <c r="H32" t="str">
        <f t="shared" si="1"/>
        <v>cft_cpv1</v>
      </c>
      <c r="I32">
        <f t="shared" si="1"/>
        <v>4242</v>
      </c>
      <c r="J32">
        <f t="shared" si="1"/>
        <v>1265</v>
      </c>
      <c r="K32">
        <f t="shared" si="1"/>
        <v>29.82</v>
      </c>
      <c r="L32">
        <f t="shared" si="1"/>
        <v>2977</v>
      </c>
      <c r="M32">
        <f t="shared" si="1"/>
        <v>70.180000000000007</v>
      </c>
      <c r="N32" s="45">
        <f t="shared" si="2"/>
        <v>1.5388999715018498E-2</v>
      </c>
      <c r="O32">
        <f t="shared" si="3"/>
        <v>1.0799999999999983</v>
      </c>
      <c r="P32">
        <f t="shared" si="4"/>
        <v>512</v>
      </c>
      <c r="R32" t="s">
        <v>1480</v>
      </c>
      <c r="S32">
        <v>4242</v>
      </c>
      <c r="T32">
        <v>1265</v>
      </c>
      <c r="U32">
        <v>29.82</v>
      </c>
      <c r="V32">
        <v>2977</v>
      </c>
      <c r="W32">
        <v>70.180000000000007</v>
      </c>
      <c r="X32" t="str">
        <f t="shared" si="5"/>
        <v>cft_cpv1</v>
      </c>
      <c r="AA32" t="s">
        <v>1482</v>
      </c>
      <c r="AB32" t="s">
        <v>1482</v>
      </c>
      <c r="AC32" t="s">
        <v>492</v>
      </c>
      <c r="AD32" t="s">
        <v>29</v>
      </c>
      <c r="AF32" t="s">
        <v>1660</v>
      </c>
    </row>
    <row r="33" spans="1:32" x14ac:dyDescent="0.3">
      <c r="A33" t="s">
        <v>1481</v>
      </c>
      <c r="B33">
        <v>4896</v>
      </c>
      <c r="C33">
        <v>2761</v>
      </c>
      <c r="D33">
        <v>56.39</v>
      </c>
      <c r="E33">
        <v>2135</v>
      </c>
      <c r="F33">
        <v>43.61</v>
      </c>
      <c r="H33" t="str">
        <f t="shared" si="1"/>
        <v>cft_cpv2</v>
      </c>
      <c r="I33">
        <f t="shared" si="1"/>
        <v>4242</v>
      </c>
      <c r="J33">
        <f t="shared" si="1"/>
        <v>2374</v>
      </c>
      <c r="K33">
        <f t="shared" si="1"/>
        <v>55.96</v>
      </c>
      <c r="L33">
        <f t="shared" si="1"/>
        <v>1868</v>
      </c>
      <c r="M33">
        <f t="shared" si="1"/>
        <v>44.04</v>
      </c>
      <c r="N33" s="45">
        <f t="shared" si="2"/>
        <v>-9.7638510445049887E-3</v>
      </c>
      <c r="O33">
        <f t="shared" si="3"/>
        <v>-0.42999999999999972</v>
      </c>
      <c r="P33">
        <f t="shared" si="4"/>
        <v>267</v>
      </c>
      <c r="R33" t="s">
        <v>1481</v>
      </c>
      <c r="S33">
        <v>4242</v>
      </c>
      <c r="T33">
        <v>2374</v>
      </c>
      <c r="U33">
        <v>55.96</v>
      </c>
      <c r="V33">
        <v>1868</v>
      </c>
      <c r="W33">
        <v>44.04</v>
      </c>
      <c r="X33" t="str">
        <f t="shared" si="5"/>
        <v>cft_cpv2</v>
      </c>
      <c r="AA33" t="s">
        <v>1483</v>
      </c>
      <c r="AB33" t="s">
        <v>1483</v>
      </c>
      <c r="AC33" t="s">
        <v>492</v>
      </c>
      <c r="AD33" t="s">
        <v>29</v>
      </c>
      <c r="AF33" t="s">
        <v>1661</v>
      </c>
    </row>
    <row r="34" spans="1:32" x14ac:dyDescent="0.3">
      <c r="A34" t="s">
        <v>1482</v>
      </c>
      <c r="B34">
        <v>4896</v>
      </c>
      <c r="C34">
        <v>3430</v>
      </c>
      <c r="D34">
        <v>70.06</v>
      </c>
      <c r="E34">
        <v>1466</v>
      </c>
      <c r="F34">
        <v>29.94</v>
      </c>
      <c r="H34" t="str">
        <f t="shared" si="1"/>
        <v>cft_cpv3</v>
      </c>
      <c r="I34">
        <f t="shared" si="1"/>
        <v>4242</v>
      </c>
      <c r="J34">
        <f t="shared" si="1"/>
        <v>2919</v>
      </c>
      <c r="K34">
        <f t="shared" si="1"/>
        <v>68.81</v>
      </c>
      <c r="L34">
        <f t="shared" si="1"/>
        <v>1323</v>
      </c>
      <c r="M34">
        <f t="shared" si="1"/>
        <v>31.19</v>
      </c>
      <c r="N34" s="45">
        <f t="shared" si="2"/>
        <v>-4.0076947739660147E-2</v>
      </c>
      <c r="O34">
        <f t="shared" si="3"/>
        <v>-1.25</v>
      </c>
      <c r="P34">
        <f t="shared" si="4"/>
        <v>143</v>
      </c>
      <c r="R34" t="s">
        <v>1482</v>
      </c>
      <c r="S34">
        <v>4242</v>
      </c>
      <c r="T34">
        <v>2919</v>
      </c>
      <c r="U34">
        <v>68.81</v>
      </c>
      <c r="V34">
        <v>1323</v>
      </c>
      <c r="W34">
        <v>31.19</v>
      </c>
      <c r="X34" t="str">
        <f t="shared" si="5"/>
        <v>cft_cpv3</v>
      </c>
      <c r="AA34" t="s">
        <v>1484</v>
      </c>
      <c r="AB34" t="s">
        <v>1484</v>
      </c>
      <c r="AC34" t="s">
        <v>492</v>
      </c>
      <c r="AD34" t="s">
        <v>29</v>
      </c>
      <c r="AF34" t="s">
        <v>1662</v>
      </c>
    </row>
    <row r="35" spans="1:32" x14ac:dyDescent="0.3">
      <c r="A35" t="s">
        <v>1483</v>
      </c>
      <c r="B35">
        <v>4896</v>
      </c>
      <c r="C35">
        <v>3858</v>
      </c>
      <c r="D35">
        <v>78.8</v>
      </c>
      <c r="E35">
        <v>1038</v>
      </c>
      <c r="F35">
        <v>21.2</v>
      </c>
      <c r="H35" t="str">
        <f t="shared" si="1"/>
        <v>cft_cpv4</v>
      </c>
      <c r="I35">
        <f t="shared" si="1"/>
        <v>4242</v>
      </c>
      <c r="J35">
        <f t="shared" si="1"/>
        <v>3290</v>
      </c>
      <c r="K35">
        <f t="shared" si="1"/>
        <v>77.56</v>
      </c>
      <c r="L35">
        <f t="shared" si="1"/>
        <v>952</v>
      </c>
      <c r="M35">
        <f t="shared" si="1"/>
        <v>22.44</v>
      </c>
      <c r="N35" s="45">
        <f t="shared" si="2"/>
        <v>-5.525846702317299E-2</v>
      </c>
      <c r="O35">
        <f t="shared" si="3"/>
        <v>-1.240000000000002</v>
      </c>
      <c r="P35">
        <f t="shared" si="4"/>
        <v>86</v>
      </c>
      <c r="R35" t="s">
        <v>1483</v>
      </c>
      <c r="S35">
        <v>4242</v>
      </c>
      <c r="T35">
        <v>3290</v>
      </c>
      <c r="U35">
        <v>77.56</v>
      </c>
      <c r="V35">
        <v>952</v>
      </c>
      <c r="W35">
        <v>22.44</v>
      </c>
      <c r="X35" t="str">
        <f t="shared" si="5"/>
        <v>cft_cpv4</v>
      </c>
      <c r="AA35" t="s">
        <v>1485</v>
      </c>
      <c r="AB35" t="s">
        <v>1485</v>
      </c>
      <c r="AC35" t="s">
        <v>492</v>
      </c>
      <c r="AD35" t="s">
        <v>29</v>
      </c>
      <c r="AF35" t="s">
        <v>1663</v>
      </c>
    </row>
    <row r="36" spans="1:32" x14ac:dyDescent="0.3">
      <c r="A36" t="s">
        <v>1484</v>
      </c>
      <c r="B36">
        <v>4896</v>
      </c>
      <c r="C36">
        <v>4262</v>
      </c>
      <c r="D36">
        <v>87.05</v>
      </c>
      <c r="E36">
        <v>634</v>
      </c>
      <c r="F36">
        <v>12.95</v>
      </c>
      <c r="H36" t="str">
        <f t="shared" si="1"/>
        <v>cft_cpv5</v>
      </c>
      <c r="I36">
        <f t="shared" si="1"/>
        <v>4242</v>
      </c>
      <c r="J36">
        <f t="shared" si="1"/>
        <v>3667</v>
      </c>
      <c r="K36">
        <f t="shared" si="1"/>
        <v>86.45</v>
      </c>
      <c r="L36">
        <f t="shared" si="1"/>
        <v>575</v>
      </c>
      <c r="M36">
        <f t="shared" si="1"/>
        <v>13.55</v>
      </c>
      <c r="N36" s="45">
        <f t="shared" si="2"/>
        <v>-4.4280442804428145E-2</v>
      </c>
      <c r="O36">
        <f t="shared" si="3"/>
        <v>-0.60000000000000142</v>
      </c>
      <c r="P36">
        <f t="shared" si="4"/>
        <v>59</v>
      </c>
      <c r="R36" t="s">
        <v>1484</v>
      </c>
      <c r="S36">
        <v>4242</v>
      </c>
      <c r="T36">
        <v>3667</v>
      </c>
      <c r="U36">
        <v>86.45</v>
      </c>
      <c r="V36">
        <v>575</v>
      </c>
      <c r="W36">
        <v>13.55</v>
      </c>
      <c r="X36" t="str">
        <f t="shared" si="5"/>
        <v>cft_cpv5</v>
      </c>
      <c r="AA36" t="s">
        <v>1486</v>
      </c>
      <c r="AB36" t="s">
        <v>1486</v>
      </c>
      <c r="AC36" t="s">
        <v>492</v>
      </c>
      <c r="AD36" t="s">
        <v>29</v>
      </c>
      <c r="AF36" t="s">
        <v>1664</v>
      </c>
    </row>
    <row r="37" spans="1:32" x14ac:dyDescent="0.3">
      <c r="A37" t="s">
        <v>1485</v>
      </c>
      <c r="B37">
        <v>4896</v>
      </c>
      <c r="C37">
        <v>4724</v>
      </c>
      <c r="D37">
        <v>96.49</v>
      </c>
      <c r="E37">
        <v>172</v>
      </c>
      <c r="F37">
        <v>3.5129999999999999</v>
      </c>
      <c r="H37" t="str">
        <f t="shared" si="1"/>
        <v>cft_cpv6</v>
      </c>
      <c r="I37">
        <f t="shared" si="1"/>
        <v>4242</v>
      </c>
      <c r="J37">
        <f t="shared" si="1"/>
        <v>4112</v>
      </c>
      <c r="K37">
        <f t="shared" si="1"/>
        <v>96.94</v>
      </c>
      <c r="L37">
        <f t="shared" si="1"/>
        <v>130</v>
      </c>
      <c r="M37">
        <f t="shared" si="1"/>
        <v>3.0649999999999999</v>
      </c>
      <c r="N37" s="45">
        <f t="shared" si="2"/>
        <v>0.14616639477977161</v>
      </c>
      <c r="O37">
        <f t="shared" si="3"/>
        <v>0.44799999999999995</v>
      </c>
      <c r="P37">
        <f t="shared" si="4"/>
        <v>42</v>
      </c>
      <c r="R37" t="s">
        <v>1485</v>
      </c>
      <c r="S37">
        <v>4242</v>
      </c>
      <c r="T37">
        <v>4112</v>
      </c>
      <c r="U37">
        <v>96.94</v>
      </c>
      <c r="V37">
        <v>130</v>
      </c>
      <c r="W37">
        <v>3.0649999999999999</v>
      </c>
      <c r="X37" t="str">
        <f t="shared" si="5"/>
        <v>cft_cpv6</v>
      </c>
      <c r="AA37" t="s">
        <v>1487</v>
      </c>
      <c r="AB37" t="s">
        <v>1487</v>
      </c>
      <c r="AC37" t="s">
        <v>492</v>
      </c>
      <c r="AD37" t="s">
        <v>29</v>
      </c>
      <c r="AF37" t="s">
        <v>1665</v>
      </c>
    </row>
    <row r="38" spans="1:32" x14ac:dyDescent="0.3">
      <c r="A38" t="s">
        <v>1486</v>
      </c>
      <c r="B38">
        <v>4896</v>
      </c>
      <c r="C38">
        <v>4811</v>
      </c>
      <c r="D38">
        <v>98.26</v>
      </c>
      <c r="E38">
        <v>85</v>
      </c>
      <c r="F38">
        <v>1.736</v>
      </c>
      <c r="H38" t="str">
        <f t="shared" ref="H38:M69" si="6">VLOOKUP($A38,$R$5:$W$168,H$4,FALSE)</f>
        <v>cft_cpv7</v>
      </c>
      <c r="I38">
        <f t="shared" si="6"/>
        <v>4242</v>
      </c>
      <c r="J38">
        <f t="shared" si="6"/>
        <v>4179</v>
      </c>
      <c r="K38">
        <f t="shared" si="6"/>
        <v>98.51</v>
      </c>
      <c r="L38">
        <f t="shared" si="6"/>
        <v>63</v>
      </c>
      <c r="M38">
        <f t="shared" si="6"/>
        <v>1.4850000000000001</v>
      </c>
      <c r="N38" s="45">
        <f t="shared" si="2"/>
        <v>0.16902356902356894</v>
      </c>
      <c r="O38">
        <f t="shared" si="3"/>
        <v>0.25099999999999989</v>
      </c>
      <c r="P38">
        <f t="shared" si="4"/>
        <v>22</v>
      </c>
      <c r="R38" t="s">
        <v>1486</v>
      </c>
      <c r="S38">
        <v>4242</v>
      </c>
      <c r="T38">
        <v>4179</v>
      </c>
      <c r="U38">
        <v>98.51</v>
      </c>
      <c r="V38">
        <v>63</v>
      </c>
      <c r="W38">
        <v>1.4850000000000001</v>
      </c>
      <c r="X38" t="str">
        <f t="shared" si="5"/>
        <v>cft_cpv7</v>
      </c>
      <c r="AA38" t="s">
        <v>1488</v>
      </c>
      <c r="AB38" t="s">
        <v>1488</v>
      </c>
      <c r="AC38" t="s">
        <v>492</v>
      </c>
      <c r="AD38" t="s">
        <v>29</v>
      </c>
      <c r="AF38" t="s">
        <v>1666</v>
      </c>
    </row>
    <row r="39" spans="1:32" x14ac:dyDescent="0.3">
      <c r="A39" t="s">
        <v>1487</v>
      </c>
      <c r="B39">
        <v>4896</v>
      </c>
      <c r="C39">
        <v>4854</v>
      </c>
      <c r="D39">
        <v>99.14</v>
      </c>
      <c r="E39">
        <v>42</v>
      </c>
      <c r="F39">
        <v>0.85780000000000001</v>
      </c>
      <c r="H39" t="str">
        <f t="shared" si="6"/>
        <v>cft_cpv8</v>
      </c>
      <c r="I39">
        <f t="shared" si="6"/>
        <v>4242</v>
      </c>
      <c r="J39">
        <f t="shared" si="6"/>
        <v>4216</v>
      </c>
      <c r="K39">
        <f t="shared" si="6"/>
        <v>99.39</v>
      </c>
      <c r="L39">
        <f t="shared" si="6"/>
        <v>26</v>
      </c>
      <c r="M39">
        <f t="shared" si="6"/>
        <v>0.6129</v>
      </c>
      <c r="N39" s="45">
        <f t="shared" si="2"/>
        <v>0.39957578724098547</v>
      </c>
      <c r="O39">
        <f t="shared" si="3"/>
        <v>0.24490000000000001</v>
      </c>
      <c r="P39">
        <f t="shared" si="4"/>
        <v>16</v>
      </c>
      <c r="R39" t="s">
        <v>1487</v>
      </c>
      <c r="S39">
        <v>4242</v>
      </c>
      <c r="T39">
        <v>4216</v>
      </c>
      <c r="U39">
        <v>99.39</v>
      </c>
      <c r="V39">
        <v>26</v>
      </c>
      <c r="W39">
        <v>0.6129</v>
      </c>
      <c r="X39" t="str">
        <f t="shared" si="5"/>
        <v>cft_cpv8</v>
      </c>
      <c r="AA39" t="s">
        <v>1489</v>
      </c>
      <c r="AB39" t="s">
        <v>1489</v>
      </c>
      <c r="AC39" t="s">
        <v>492</v>
      </c>
      <c r="AD39" t="s">
        <v>29</v>
      </c>
      <c r="AF39" t="s">
        <v>1667</v>
      </c>
    </row>
    <row r="40" spans="1:32" x14ac:dyDescent="0.3">
      <c r="A40" t="s">
        <v>1488</v>
      </c>
      <c r="B40">
        <v>4896</v>
      </c>
      <c r="C40">
        <v>4871</v>
      </c>
      <c r="D40">
        <v>99.49</v>
      </c>
      <c r="E40">
        <v>25</v>
      </c>
      <c r="F40">
        <v>0.51060000000000005</v>
      </c>
      <c r="H40" t="str">
        <f t="shared" si="6"/>
        <v>cft_cpv9</v>
      </c>
      <c r="I40">
        <f t="shared" si="6"/>
        <v>4242</v>
      </c>
      <c r="J40">
        <f t="shared" si="6"/>
        <v>4220</v>
      </c>
      <c r="K40">
        <f t="shared" si="6"/>
        <v>99.48</v>
      </c>
      <c r="L40">
        <f t="shared" si="6"/>
        <v>22</v>
      </c>
      <c r="M40">
        <f t="shared" si="6"/>
        <v>0.51859999999999995</v>
      </c>
      <c r="N40" s="45">
        <f t="shared" si="2"/>
        <v>-1.5426147319706705E-2</v>
      </c>
      <c r="O40">
        <f t="shared" si="3"/>
        <v>-7.9999999999998961E-3</v>
      </c>
      <c r="P40">
        <f t="shared" si="4"/>
        <v>3</v>
      </c>
      <c r="R40" t="s">
        <v>1488</v>
      </c>
      <c r="S40">
        <v>4242</v>
      </c>
      <c r="T40">
        <v>4220</v>
      </c>
      <c r="U40">
        <v>99.48</v>
      </c>
      <c r="V40">
        <v>22</v>
      </c>
      <c r="W40">
        <v>0.51859999999999995</v>
      </c>
      <c r="X40" t="str">
        <f t="shared" si="5"/>
        <v>cft_cpv9</v>
      </c>
      <c r="AA40" t="s">
        <v>1490</v>
      </c>
      <c r="AB40" t="s">
        <v>1490</v>
      </c>
      <c r="AC40" t="s">
        <v>492</v>
      </c>
      <c r="AD40" t="s">
        <v>29</v>
      </c>
      <c r="AF40" t="s">
        <v>1668</v>
      </c>
    </row>
    <row r="41" spans="1:32" x14ac:dyDescent="0.3">
      <c r="A41" t="s">
        <v>1489</v>
      </c>
      <c r="B41">
        <v>4896</v>
      </c>
      <c r="C41">
        <v>4881</v>
      </c>
      <c r="D41">
        <v>99.69</v>
      </c>
      <c r="E41">
        <v>15</v>
      </c>
      <c r="F41">
        <v>0.30640000000000001</v>
      </c>
      <c r="H41" t="str">
        <f t="shared" si="6"/>
        <v>cft_cpv10</v>
      </c>
      <c r="I41">
        <f t="shared" si="6"/>
        <v>4242</v>
      </c>
      <c r="J41">
        <f t="shared" si="6"/>
        <v>4229</v>
      </c>
      <c r="K41">
        <f t="shared" si="6"/>
        <v>99.69</v>
      </c>
      <c r="L41">
        <f t="shared" si="6"/>
        <v>13</v>
      </c>
      <c r="M41">
        <f t="shared" si="6"/>
        <v>0.30649999999999999</v>
      </c>
      <c r="N41" s="45">
        <f t="shared" si="2"/>
        <v>-3.2626427406195427E-4</v>
      </c>
      <c r="O41">
        <f t="shared" si="3"/>
        <v>-9.9999999999988987E-5</v>
      </c>
      <c r="P41">
        <f t="shared" si="4"/>
        <v>2</v>
      </c>
      <c r="R41" t="s">
        <v>1489</v>
      </c>
      <c r="S41">
        <v>4242</v>
      </c>
      <c r="T41">
        <v>4229</v>
      </c>
      <c r="U41">
        <v>99.69</v>
      </c>
      <c r="V41">
        <v>13</v>
      </c>
      <c r="W41">
        <v>0.30649999999999999</v>
      </c>
      <c r="X41" t="str">
        <f t="shared" si="5"/>
        <v>cft_cpv10</v>
      </c>
      <c r="AA41" t="s">
        <v>1491</v>
      </c>
      <c r="AB41" t="s">
        <v>1491</v>
      </c>
      <c r="AC41" t="s">
        <v>492</v>
      </c>
      <c r="AD41" t="s">
        <v>29</v>
      </c>
      <c r="AF41" t="s">
        <v>1669</v>
      </c>
    </row>
    <row r="42" spans="1:32" x14ac:dyDescent="0.3">
      <c r="A42" t="s">
        <v>1490</v>
      </c>
      <c r="B42">
        <v>4896</v>
      </c>
      <c r="C42">
        <v>4886</v>
      </c>
      <c r="D42">
        <v>99.8</v>
      </c>
      <c r="E42">
        <v>10</v>
      </c>
      <c r="F42">
        <v>0.20419999999999999</v>
      </c>
      <c r="H42" t="str">
        <f t="shared" si="6"/>
        <v>cft_cpv11</v>
      </c>
      <c r="I42">
        <f t="shared" si="6"/>
        <v>4242</v>
      </c>
      <c r="J42">
        <f t="shared" si="6"/>
        <v>4233</v>
      </c>
      <c r="K42">
        <f t="shared" si="6"/>
        <v>99.79</v>
      </c>
      <c r="L42">
        <f t="shared" si="6"/>
        <v>9</v>
      </c>
      <c r="M42">
        <f t="shared" si="6"/>
        <v>0.2122</v>
      </c>
      <c r="N42" s="45">
        <f t="shared" si="2"/>
        <v>-3.7700282752120673E-2</v>
      </c>
      <c r="O42">
        <f t="shared" si="3"/>
        <v>-8.0000000000000071E-3</v>
      </c>
      <c r="P42">
        <f t="shared" si="4"/>
        <v>1</v>
      </c>
      <c r="R42" t="s">
        <v>1490</v>
      </c>
      <c r="S42">
        <v>4242</v>
      </c>
      <c r="T42">
        <v>4233</v>
      </c>
      <c r="U42">
        <v>99.79</v>
      </c>
      <c r="V42">
        <v>9</v>
      </c>
      <c r="W42">
        <v>0.2122</v>
      </c>
      <c r="X42" t="str">
        <f t="shared" si="5"/>
        <v>cft_cpv11</v>
      </c>
      <c r="AA42" t="s">
        <v>1492</v>
      </c>
      <c r="AB42" t="s">
        <v>1492</v>
      </c>
      <c r="AC42" t="s">
        <v>492</v>
      </c>
      <c r="AD42" t="s">
        <v>29</v>
      </c>
      <c r="AF42" t="s">
        <v>1670</v>
      </c>
    </row>
    <row r="43" spans="1:32" x14ac:dyDescent="0.3">
      <c r="A43" t="s">
        <v>1491</v>
      </c>
      <c r="B43">
        <v>4896</v>
      </c>
      <c r="C43">
        <v>4886</v>
      </c>
      <c r="D43">
        <v>99.8</v>
      </c>
      <c r="E43">
        <v>10</v>
      </c>
      <c r="F43">
        <v>0.20419999999999999</v>
      </c>
      <c r="H43" t="str">
        <f t="shared" si="6"/>
        <v>cft_cpv12</v>
      </c>
      <c r="I43">
        <f t="shared" si="6"/>
        <v>4242</v>
      </c>
      <c r="J43">
        <f t="shared" si="6"/>
        <v>4233</v>
      </c>
      <c r="K43">
        <f t="shared" si="6"/>
        <v>99.79</v>
      </c>
      <c r="L43">
        <f t="shared" si="6"/>
        <v>9</v>
      </c>
      <c r="M43">
        <f t="shared" si="6"/>
        <v>0.2122</v>
      </c>
      <c r="N43" s="45">
        <f t="shared" si="2"/>
        <v>-3.7700282752120673E-2</v>
      </c>
      <c r="O43">
        <f t="shared" si="3"/>
        <v>-8.0000000000000071E-3</v>
      </c>
      <c r="P43">
        <f t="shared" si="4"/>
        <v>1</v>
      </c>
      <c r="R43" t="s">
        <v>1491</v>
      </c>
      <c r="S43">
        <v>4242</v>
      </c>
      <c r="T43">
        <v>4233</v>
      </c>
      <c r="U43">
        <v>99.79</v>
      </c>
      <c r="V43">
        <v>9</v>
      </c>
      <c r="W43">
        <v>0.2122</v>
      </c>
      <c r="X43" t="str">
        <f t="shared" si="5"/>
        <v>cft_cpv12</v>
      </c>
      <c r="AA43" t="s">
        <v>1592</v>
      </c>
      <c r="AB43" t="s">
        <v>1592</v>
      </c>
      <c r="AC43" t="s">
        <v>23</v>
      </c>
      <c r="AD43" t="s">
        <v>49</v>
      </c>
      <c r="AF43" t="s">
        <v>1671</v>
      </c>
    </row>
    <row r="44" spans="1:32" x14ac:dyDescent="0.3">
      <c r="A44" t="s">
        <v>1492</v>
      </c>
      <c r="B44">
        <v>4896</v>
      </c>
      <c r="C44">
        <v>4886</v>
      </c>
      <c r="D44">
        <v>99.8</v>
      </c>
      <c r="E44">
        <v>10</v>
      </c>
      <c r="F44">
        <v>0.20419999999999999</v>
      </c>
      <c r="H44" t="str">
        <f t="shared" si="6"/>
        <v>cft_cpv13</v>
      </c>
      <c r="I44">
        <f t="shared" si="6"/>
        <v>4242</v>
      </c>
      <c r="J44">
        <f t="shared" si="6"/>
        <v>4233</v>
      </c>
      <c r="K44">
        <f t="shared" si="6"/>
        <v>99.79</v>
      </c>
      <c r="L44">
        <f t="shared" si="6"/>
        <v>9</v>
      </c>
      <c r="M44">
        <f t="shared" si="6"/>
        <v>0.2122</v>
      </c>
      <c r="N44" s="45">
        <f t="shared" si="2"/>
        <v>-3.7700282752120673E-2</v>
      </c>
      <c r="O44">
        <f t="shared" si="3"/>
        <v>-8.0000000000000071E-3</v>
      </c>
      <c r="P44">
        <f t="shared" si="4"/>
        <v>1</v>
      </c>
      <c r="R44" t="s">
        <v>1492</v>
      </c>
      <c r="S44">
        <v>4242</v>
      </c>
      <c r="T44">
        <v>4233</v>
      </c>
      <c r="U44">
        <v>99.79</v>
      </c>
      <c r="V44">
        <v>9</v>
      </c>
      <c r="W44">
        <v>0.2122</v>
      </c>
      <c r="X44" t="str">
        <f t="shared" si="5"/>
        <v>cft_cpv13</v>
      </c>
      <c r="AA44" t="s">
        <v>1493</v>
      </c>
      <c r="AB44" t="s">
        <v>1493</v>
      </c>
      <c r="AC44" t="s">
        <v>1672</v>
      </c>
      <c r="AD44" t="s">
        <v>1673</v>
      </c>
      <c r="AF44" t="s">
        <v>1674</v>
      </c>
    </row>
    <row r="45" spans="1:32" x14ac:dyDescent="0.3">
      <c r="A45" t="s">
        <v>1592</v>
      </c>
      <c r="B45">
        <v>4896</v>
      </c>
      <c r="C45">
        <v>2787</v>
      </c>
      <c r="D45">
        <v>56.92</v>
      </c>
      <c r="E45">
        <v>2109</v>
      </c>
      <c r="F45">
        <v>43.08</v>
      </c>
      <c r="H45" t="str">
        <f t="shared" si="6"/>
        <v>cft_desc_length</v>
      </c>
      <c r="I45">
        <f t="shared" si="6"/>
        <v>4242</v>
      </c>
      <c r="J45">
        <f t="shared" si="6"/>
        <v>2444</v>
      </c>
      <c r="K45">
        <f t="shared" si="6"/>
        <v>57.61</v>
      </c>
      <c r="L45">
        <f t="shared" si="6"/>
        <v>1798</v>
      </c>
      <c r="M45">
        <f t="shared" si="6"/>
        <v>42.39</v>
      </c>
      <c r="N45" s="45">
        <f t="shared" si="2"/>
        <v>1.6277423920735969E-2</v>
      </c>
      <c r="O45">
        <f t="shared" si="3"/>
        <v>0.68999999999999773</v>
      </c>
      <c r="P45">
        <f t="shared" si="4"/>
        <v>311</v>
      </c>
      <c r="R45" t="s">
        <v>1592</v>
      </c>
      <c r="S45">
        <v>4242</v>
      </c>
      <c r="T45">
        <v>2444</v>
      </c>
      <c r="U45">
        <v>57.61</v>
      </c>
      <c r="V45">
        <v>1798</v>
      </c>
      <c r="W45">
        <v>42.39</v>
      </c>
      <c r="X45" t="str">
        <f t="shared" si="5"/>
        <v>cft_desc_length</v>
      </c>
      <c r="AA45" t="s">
        <v>1494</v>
      </c>
      <c r="AB45" t="s">
        <v>1494</v>
      </c>
      <c r="AC45" t="s">
        <v>23</v>
      </c>
      <c r="AD45" t="s">
        <v>49</v>
      </c>
      <c r="AF45" t="s">
        <v>1675</v>
      </c>
    </row>
    <row r="46" spans="1:32" x14ac:dyDescent="0.3">
      <c r="A46" t="s">
        <v>1593</v>
      </c>
      <c r="B46">
        <v>4896</v>
      </c>
      <c r="C46">
        <v>1407</v>
      </c>
      <c r="D46">
        <v>28.74</v>
      </c>
      <c r="E46">
        <v>3489</v>
      </c>
      <c r="F46">
        <v>71.260000000000005</v>
      </c>
      <c r="H46" t="str">
        <f t="shared" si="6"/>
        <v>cft_length_clean</v>
      </c>
      <c r="I46">
        <f t="shared" si="6"/>
        <v>4242</v>
      </c>
      <c r="J46">
        <f t="shared" si="6"/>
        <v>1265</v>
      </c>
      <c r="K46">
        <f t="shared" si="6"/>
        <v>29.82</v>
      </c>
      <c r="L46">
        <f t="shared" si="6"/>
        <v>2977</v>
      </c>
      <c r="M46">
        <f t="shared" si="6"/>
        <v>70.180000000000007</v>
      </c>
      <c r="N46" s="45">
        <f t="shared" si="2"/>
        <v>1.5388999715018498E-2</v>
      </c>
      <c r="O46">
        <f t="shared" si="3"/>
        <v>1.0799999999999983</v>
      </c>
      <c r="P46">
        <f t="shared" si="4"/>
        <v>512</v>
      </c>
      <c r="R46" t="s">
        <v>1625</v>
      </c>
      <c r="S46">
        <v>4242</v>
      </c>
      <c r="T46">
        <v>3968</v>
      </c>
      <c r="U46">
        <v>93.54</v>
      </c>
      <c r="V46">
        <v>274</v>
      </c>
      <c r="W46">
        <v>6.4589999999999996</v>
      </c>
      <c r="X46" t="e">
        <f t="shared" si="5"/>
        <v>#N/A</v>
      </c>
      <c r="AA46" t="s">
        <v>1496</v>
      </c>
      <c r="AB46" t="s">
        <v>1496</v>
      </c>
      <c r="AC46" t="s">
        <v>23</v>
      </c>
      <c r="AD46" t="s">
        <v>49</v>
      </c>
      <c r="AF46" t="s">
        <v>1676</v>
      </c>
    </row>
    <row r="47" spans="1:32" x14ac:dyDescent="0.3">
      <c r="A47" t="s">
        <v>1493</v>
      </c>
      <c r="B47">
        <v>4896</v>
      </c>
      <c r="C47">
        <v>0</v>
      </c>
      <c r="D47">
        <v>0</v>
      </c>
      <c r="E47">
        <v>4896</v>
      </c>
      <c r="F47">
        <v>100</v>
      </c>
      <c r="H47" t="str">
        <f t="shared" si="6"/>
        <v>id_tender</v>
      </c>
      <c r="I47">
        <f t="shared" si="6"/>
        <v>4242</v>
      </c>
      <c r="J47">
        <f t="shared" si="6"/>
        <v>0</v>
      </c>
      <c r="K47">
        <f t="shared" si="6"/>
        <v>0</v>
      </c>
      <c r="L47">
        <f t="shared" si="6"/>
        <v>4242</v>
      </c>
      <c r="M47">
        <f t="shared" si="6"/>
        <v>100</v>
      </c>
      <c r="N47" s="45">
        <f t="shared" si="2"/>
        <v>0</v>
      </c>
      <c r="O47">
        <f t="shared" si="3"/>
        <v>0</v>
      </c>
      <c r="P47">
        <f t="shared" si="4"/>
        <v>654</v>
      </c>
      <c r="R47" t="s">
        <v>1593</v>
      </c>
      <c r="S47">
        <v>4242</v>
      </c>
      <c r="T47">
        <v>1265</v>
      </c>
      <c r="U47">
        <v>29.82</v>
      </c>
      <c r="V47">
        <v>2977</v>
      </c>
      <c r="W47">
        <v>70.180000000000007</v>
      </c>
      <c r="X47" t="str">
        <f t="shared" si="5"/>
        <v>cft_length_clean</v>
      </c>
      <c r="AA47" t="s">
        <v>1497</v>
      </c>
      <c r="AB47" t="s">
        <v>1497</v>
      </c>
      <c r="AC47" t="s">
        <v>23</v>
      </c>
      <c r="AD47" t="s">
        <v>49</v>
      </c>
      <c r="AF47" t="s">
        <v>1677</v>
      </c>
    </row>
    <row r="48" spans="1:32" x14ac:dyDescent="0.3">
      <c r="A48" t="s">
        <v>1494</v>
      </c>
      <c r="B48">
        <v>4896</v>
      </c>
      <c r="C48">
        <v>1407</v>
      </c>
      <c r="D48">
        <v>28.74</v>
      </c>
      <c r="E48">
        <v>3489</v>
      </c>
      <c r="F48">
        <v>71.260000000000005</v>
      </c>
      <c r="H48" t="str">
        <f t="shared" si="6"/>
        <v>cft_nr_lots</v>
      </c>
      <c r="I48">
        <f t="shared" si="6"/>
        <v>4242</v>
      </c>
      <c r="J48">
        <f t="shared" si="6"/>
        <v>1265</v>
      </c>
      <c r="K48">
        <f t="shared" si="6"/>
        <v>29.82</v>
      </c>
      <c r="L48">
        <f t="shared" si="6"/>
        <v>2977</v>
      </c>
      <c r="M48">
        <f t="shared" si="6"/>
        <v>70.180000000000007</v>
      </c>
      <c r="N48" s="45">
        <f t="shared" si="2"/>
        <v>1.5388999715018498E-2</v>
      </c>
      <c r="O48">
        <f t="shared" si="3"/>
        <v>1.0799999999999983</v>
      </c>
      <c r="P48">
        <f t="shared" si="4"/>
        <v>512</v>
      </c>
      <c r="R48" t="s">
        <v>1493</v>
      </c>
      <c r="S48">
        <v>4242</v>
      </c>
      <c r="T48">
        <v>0</v>
      </c>
      <c r="U48">
        <v>0</v>
      </c>
      <c r="V48">
        <v>4242</v>
      </c>
      <c r="W48">
        <v>100</v>
      </c>
      <c r="X48" t="str">
        <f t="shared" si="5"/>
        <v>id_tender</v>
      </c>
      <c r="AA48" t="s">
        <v>1598</v>
      </c>
      <c r="AB48" t="s">
        <v>1598</v>
      </c>
      <c r="AC48" t="s">
        <v>23</v>
      </c>
      <c r="AD48" t="s">
        <v>49</v>
      </c>
      <c r="AF48" t="s">
        <v>1678</v>
      </c>
    </row>
    <row r="49" spans="1:32" x14ac:dyDescent="0.3">
      <c r="A49" t="s">
        <v>1495</v>
      </c>
      <c r="B49">
        <v>4896</v>
      </c>
      <c r="C49">
        <v>1407</v>
      </c>
      <c r="D49">
        <v>28.74</v>
      </c>
      <c r="E49">
        <v>3489</v>
      </c>
      <c r="F49">
        <v>71.260000000000005</v>
      </c>
      <c r="H49" t="str">
        <f t="shared" si="6"/>
        <v>cft_tag</v>
      </c>
      <c r="I49">
        <f t="shared" si="6"/>
        <v>4242</v>
      </c>
      <c r="J49">
        <f t="shared" si="6"/>
        <v>1265</v>
      </c>
      <c r="K49">
        <f t="shared" si="6"/>
        <v>29.82</v>
      </c>
      <c r="L49">
        <f t="shared" si="6"/>
        <v>2977</v>
      </c>
      <c r="M49">
        <f t="shared" si="6"/>
        <v>70.180000000000007</v>
      </c>
      <c r="N49" s="45">
        <f t="shared" si="2"/>
        <v>1.5388999715018498E-2</v>
      </c>
      <c r="O49">
        <f t="shared" si="3"/>
        <v>1.0799999999999983</v>
      </c>
      <c r="P49">
        <f t="shared" si="4"/>
        <v>512</v>
      </c>
      <c r="R49" t="s">
        <v>1494</v>
      </c>
      <c r="S49">
        <v>4242</v>
      </c>
      <c r="T49">
        <v>1265</v>
      </c>
      <c r="U49">
        <v>29.82</v>
      </c>
      <c r="V49">
        <v>2977</v>
      </c>
      <c r="W49">
        <v>70.180000000000007</v>
      </c>
      <c r="X49" t="str">
        <f t="shared" si="5"/>
        <v>cft_nr_lots</v>
      </c>
      <c r="AA49" t="s">
        <v>1498</v>
      </c>
      <c r="AB49" t="s">
        <v>1498</v>
      </c>
      <c r="AC49" t="s">
        <v>23</v>
      </c>
      <c r="AD49" t="s">
        <v>49</v>
      </c>
      <c r="AF49" t="s">
        <v>1085</v>
      </c>
    </row>
    <row r="50" spans="1:32" x14ac:dyDescent="0.3">
      <c r="A50" t="s">
        <v>1496</v>
      </c>
      <c r="B50">
        <v>4896</v>
      </c>
      <c r="C50">
        <v>1407</v>
      </c>
      <c r="D50">
        <v>28.74</v>
      </c>
      <c r="E50">
        <v>3489</v>
      </c>
      <c r="F50">
        <v>71.260000000000005</v>
      </c>
      <c r="H50" t="str">
        <f t="shared" si="6"/>
        <v>cft_nr_doc</v>
      </c>
      <c r="I50">
        <f t="shared" si="6"/>
        <v>4242</v>
      </c>
      <c r="J50">
        <f t="shared" si="6"/>
        <v>1265</v>
      </c>
      <c r="K50">
        <f t="shared" si="6"/>
        <v>29.82</v>
      </c>
      <c r="L50">
        <f t="shared" si="6"/>
        <v>2977</v>
      </c>
      <c r="M50">
        <f t="shared" si="6"/>
        <v>70.180000000000007</v>
      </c>
      <c r="N50" s="45">
        <f t="shared" si="2"/>
        <v>1.5388999715018498E-2</v>
      </c>
      <c r="O50">
        <f t="shared" si="3"/>
        <v>1.0799999999999983</v>
      </c>
      <c r="P50">
        <f t="shared" si="4"/>
        <v>512</v>
      </c>
      <c r="R50" t="s">
        <v>1495</v>
      </c>
      <c r="S50">
        <v>4242</v>
      </c>
      <c r="T50">
        <v>1265</v>
      </c>
      <c r="U50">
        <v>29.82</v>
      </c>
      <c r="V50">
        <v>2977</v>
      </c>
      <c r="W50">
        <v>70.180000000000007</v>
      </c>
      <c r="X50" t="str">
        <f t="shared" si="5"/>
        <v>cft_tag</v>
      </c>
      <c r="AA50" t="s">
        <v>55</v>
      </c>
      <c r="AB50" t="s">
        <v>55</v>
      </c>
      <c r="AC50" t="s">
        <v>23</v>
      </c>
      <c r="AD50" t="s">
        <v>49</v>
      </c>
      <c r="AF50" t="s">
        <v>55</v>
      </c>
    </row>
    <row r="51" spans="1:32" x14ac:dyDescent="0.3">
      <c r="A51" t="s">
        <v>1497</v>
      </c>
      <c r="B51">
        <v>4896</v>
      </c>
      <c r="C51">
        <v>734</v>
      </c>
      <c r="D51">
        <v>14.99</v>
      </c>
      <c r="E51">
        <v>4162</v>
      </c>
      <c r="F51">
        <v>85.01</v>
      </c>
      <c r="H51" t="str">
        <f t="shared" si="6"/>
        <v>id_lot</v>
      </c>
      <c r="I51">
        <f t="shared" si="6"/>
        <v>4242</v>
      </c>
      <c r="J51">
        <f t="shared" si="6"/>
        <v>640</v>
      </c>
      <c r="K51">
        <f t="shared" si="6"/>
        <v>15.09</v>
      </c>
      <c r="L51">
        <f t="shared" si="6"/>
        <v>3602</v>
      </c>
      <c r="M51">
        <f t="shared" si="6"/>
        <v>84.91</v>
      </c>
      <c r="N51" s="45">
        <f t="shared" si="2"/>
        <v>1.1777175833236194E-3</v>
      </c>
      <c r="O51">
        <f t="shared" si="3"/>
        <v>0.10000000000000853</v>
      </c>
      <c r="P51">
        <f t="shared" si="4"/>
        <v>560</v>
      </c>
      <c r="R51" t="s">
        <v>1496</v>
      </c>
      <c r="S51">
        <v>4242</v>
      </c>
      <c r="T51">
        <v>1265</v>
      </c>
      <c r="U51">
        <v>29.82</v>
      </c>
      <c r="V51">
        <v>2977</v>
      </c>
      <c r="W51">
        <v>70.180000000000007</v>
      </c>
      <c r="X51" t="str">
        <f t="shared" si="5"/>
        <v>cft_nr_doc</v>
      </c>
      <c r="AA51" t="s">
        <v>1499</v>
      </c>
      <c r="AB51" t="s">
        <v>1499</v>
      </c>
      <c r="AC51" t="s">
        <v>503</v>
      </c>
      <c r="AD51" t="s">
        <v>504</v>
      </c>
      <c r="AF51" t="s">
        <v>1679</v>
      </c>
    </row>
    <row r="52" spans="1:32" x14ac:dyDescent="0.3">
      <c r="A52" t="s">
        <v>1594</v>
      </c>
      <c r="B52">
        <v>4896</v>
      </c>
      <c r="C52">
        <v>4870</v>
      </c>
      <c r="D52">
        <v>99.47</v>
      </c>
      <c r="E52">
        <v>26</v>
      </c>
      <c r="F52">
        <v>0.53100000000000003</v>
      </c>
      <c r="H52" t="str">
        <f t="shared" si="6"/>
        <v>cft_id_lot_hand</v>
      </c>
      <c r="I52">
        <f t="shared" si="6"/>
        <v>4242</v>
      </c>
      <c r="J52">
        <f t="shared" si="6"/>
        <v>4217</v>
      </c>
      <c r="K52">
        <f t="shared" si="6"/>
        <v>99.41</v>
      </c>
      <c r="L52">
        <f t="shared" si="6"/>
        <v>25</v>
      </c>
      <c r="M52">
        <f t="shared" si="6"/>
        <v>0.58930000000000005</v>
      </c>
      <c r="N52" s="45">
        <f t="shared" si="2"/>
        <v>-9.8930935007636209E-2</v>
      </c>
      <c r="O52">
        <f t="shared" si="3"/>
        <v>-5.8300000000000018E-2</v>
      </c>
      <c r="P52">
        <f t="shared" si="4"/>
        <v>1</v>
      </c>
      <c r="R52" t="s">
        <v>1497</v>
      </c>
      <c r="S52">
        <v>4242</v>
      </c>
      <c r="T52">
        <v>640</v>
      </c>
      <c r="U52">
        <v>15.09</v>
      </c>
      <c r="V52">
        <v>3602</v>
      </c>
      <c r="W52">
        <v>84.91</v>
      </c>
      <c r="X52" t="str">
        <f t="shared" si="5"/>
        <v>id_lot</v>
      </c>
      <c r="AA52" t="s">
        <v>1601</v>
      </c>
      <c r="AB52" t="s">
        <v>1680</v>
      </c>
      <c r="AC52" t="s">
        <v>1681</v>
      </c>
      <c r="AD52" t="s">
        <v>1682</v>
      </c>
      <c r="AF52" t="s">
        <v>1683</v>
      </c>
    </row>
    <row r="53" spans="1:32" x14ac:dyDescent="0.3">
      <c r="A53" s="10" t="s">
        <v>1595</v>
      </c>
      <c r="B53" s="10">
        <v>4896</v>
      </c>
      <c r="C53" s="10">
        <v>3637</v>
      </c>
      <c r="D53" s="10">
        <v>74.290000000000006</v>
      </c>
      <c r="E53" s="10">
        <v>1259</v>
      </c>
      <c r="F53" s="10">
        <v>25.71</v>
      </c>
      <c r="G53" s="10"/>
      <c r="H53" s="10" t="e">
        <f t="shared" si="6"/>
        <v>#N/A</v>
      </c>
      <c r="I53" s="10" t="e">
        <f t="shared" si="6"/>
        <v>#N/A</v>
      </c>
      <c r="J53" s="10" t="e">
        <f t="shared" si="6"/>
        <v>#N/A</v>
      </c>
      <c r="K53" s="10" t="e">
        <f t="shared" si="6"/>
        <v>#N/A</v>
      </c>
      <c r="L53" s="10" t="e">
        <f t="shared" si="6"/>
        <v>#N/A</v>
      </c>
      <c r="M53" s="10" t="e">
        <f t="shared" si="6"/>
        <v>#N/A</v>
      </c>
      <c r="N53" s="51" t="e">
        <f t="shared" si="2"/>
        <v>#N/A</v>
      </c>
      <c r="O53" s="10" t="e">
        <f t="shared" si="3"/>
        <v>#N/A</v>
      </c>
      <c r="P53" s="10" t="e">
        <f t="shared" si="4"/>
        <v>#N/A</v>
      </c>
      <c r="R53" t="s">
        <v>1594</v>
      </c>
      <c r="S53">
        <v>4242</v>
      </c>
      <c r="T53">
        <v>4217</v>
      </c>
      <c r="U53">
        <v>99.41</v>
      </c>
      <c r="V53">
        <v>25</v>
      </c>
      <c r="W53">
        <v>0.58930000000000005</v>
      </c>
      <c r="X53" t="str">
        <f t="shared" si="5"/>
        <v>cft_id_lot_hand</v>
      </c>
      <c r="AA53" t="s">
        <v>1500</v>
      </c>
      <c r="AB53" t="s">
        <v>1500</v>
      </c>
      <c r="AC53" t="s">
        <v>1631</v>
      </c>
      <c r="AD53" t="s">
        <v>1632</v>
      </c>
      <c r="AF53" t="s">
        <v>268</v>
      </c>
    </row>
    <row r="54" spans="1:32" x14ac:dyDescent="0.3">
      <c r="A54" t="s">
        <v>1596</v>
      </c>
      <c r="B54">
        <v>4896</v>
      </c>
      <c r="C54">
        <v>4894</v>
      </c>
      <c r="D54">
        <v>99.96</v>
      </c>
      <c r="E54">
        <v>2</v>
      </c>
      <c r="F54">
        <v>4.0800000000000003E-2</v>
      </c>
      <c r="H54" t="str">
        <f t="shared" si="6"/>
        <v>cft_orig_ca_morelots</v>
      </c>
      <c r="I54">
        <f t="shared" si="6"/>
        <v>4242</v>
      </c>
      <c r="J54">
        <f t="shared" si="6"/>
        <v>4240</v>
      </c>
      <c r="K54">
        <f t="shared" si="6"/>
        <v>99.95</v>
      </c>
      <c r="L54">
        <f t="shared" si="6"/>
        <v>2</v>
      </c>
      <c r="M54">
        <f t="shared" si="6"/>
        <v>4.7100000000000003E-2</v>
      </c>
      <c r="N54" s="45">
        <f t="shared" si="2"/>
        <v>-0.13375796178343949</v>
      </c>
      <c r="O54">
        <f t="shared" si="3"/>
        <v>-6.3E-3</v>
      </c>
      <c r="P54">
        <f t="shared" si="4"/>
        <v>0</v>
      </c>
      <c r="R54" t="s">
        <v>1596</v>
      </c>
      <c r="S54">
        <v>4242</v>
      </c>
      <c r="T54">
        <v>4240</v>
      </c>
      <c r="U54">
        <v>99.95</v>
      </c>
      <c r="V54">
        <v>2</v>
      </c>
      <c r="W54">
        <v>4.7100000000000003E-2</v>
      </c>
      <c r="X54" t="str">
        <f t="shared" si="5"/>
        <v>cft_orig_ca_morelots</v>
      </c>
      <c r="AA54" t="s">
        <v>1501</v>
      </c>
      <c r="AB54" t="s">
        <v>1501</v>
      </c>
      <c r="AC54" t="s">
        <v>1634</v>
      </c>
      <c r="AD54" t="s">
        <v>1635</v>
      </c>
      <c r="AF54" t="s">
        <v>247</v>
      </c>
    </row>
    <row r="55" spans="1:32" x14ac:dyDescent="0.3">
      <c r="A55" t="s">
        <v>1597</v>
      </c>
      <c r="B55">
        <v>4896</v>
      </c>
      <c r="C55">
        <v>1407</v>
      </c>
      <c r="D55">
        <v>28.74</v>
      </c>
      <c r="E55">
        <v>3489</v>
      </c>
      <c r="F55">
        <v>71.260000000000005</v>
      </c>
      <c r="H55" t="str">
        <f t="shared" si="6"/>
        <v>cft_dup_tender</v>
      </c>
      <c r="I55">
        <f t="shared" si="6"/>
        <v>4242</v>
      </c>
      <c r="J55">
        <f t="shared" si="6"/>
        <v>1265</v>
      </c>
      <c r="K55">
        <f t="shared" si="6"/>
        <v>29.82</v>
      </c>
      <c r="L55">
        <f t="shared" si="6"/>
        <v>2977</v>
      </c>
      <c r="M55">
        <f t="shared" si="6"/>
        <v>70.180000000000007</v>
      </c>
      <c r="N55" s="45">
        <f t="shared" si="2"/>
        <v>1.5388999715018498E-2</v>
      </c>
      <c r="O55">
        <f t="shared" si="3"/>
        <v>1.0799999999999983</v>
      </c>
      <c r="P55">
        <f t="shared" si="4"/>
        <v>512</v>
      </c>
      <c r="R55" t="s">
        <v>1597</v>
      </c>
      <c r="S55">
        <v>4242</v>
      </c>
      <c r="T55">
        <v>1265</v>
      </c>
      <c r="U55">
        <v>29.82</v>
      </c>
      <c r="V55">
        <v>2977</v>
      </c>
      <c r="W55">
        <v>70.180000000000007</v>
      </c>
      <c r="X55" t="str">
        <f t="shared" si="5"/>
        <v>cft_dup_tender</v>
      </c>
      <c r="AA55" t="s">
        <v>1502</v>
      </c>
      <c r="AB55" t="s">
        <v>1502</v>
      </c>
      <c r="AC55" t="s">
        <v>162</v>
      </c>
      <c r="AD55" t="s">
        <v>596</v>
      </c>
      <c r="AF55" t="s">
        <v>249</v>
      </c>
    </row>
    <row r="56" spans="1:32" x14ac:dyDescent="0.3">
      <c r="A56" t="s">
        <v>1598</v>
      </c>
      <c r="B56">
        <v>4896</v>
      </c>
      <c r="C56">
        <v>1407</v>
      </c>
      <c r="D56">
        <v>28.74</v>
      </c>
      <c r="E56">
        <v>3489</v>
      </c>
      <c r="F56">
        <v>71.260000000000005</v>
      </c>
      <c r="H56" t="str">
        <f t="shared" si="6"/>
        <v>cft_corr_proc</v>
      </c>
      <c r="I56">
        <f t="shared" si="6"/>
        <v>4242</v>
      </c>
      <c r="J56">
        <f t="shared" si="6"/>
        <v>1265</v>
      </c>
      <c r="K56">
        <f t="shared" si="6"/>
        <v>29.82</v>
      </c>
      <c r="L56">
        <f t="shared" si="6"/>
        <v>2977</v>
      </c>
      <c r="M56">
        <f t="shared" si="6"/>
        <v>70.180000000000007</v>
      </c>
      <c r="N56" s="45">
        <f t="shared" si="2"/>
        <v>1.5388999715018498E-2</v>
      </c>
      <c r="O56">
        <f t="shared" si="3"/>
        <v>1.0799999999999983</v>
      </c>
      <c r="P56">
        <f t="shared" si="4"/>
        <v>512</v>
      </c>
      <c r="R56" t="s">
        <v>1598</v>
      </c>
      <c r="S56">
        <v>4242</v>
      </c>
      <c r="T56">
        <v>1265</v>
      </c>
      <c r="U56">
        <v>29.82</v>
      </c>
      <c r="V56">
        <v>2977</v>
      </c>
      <c r="W56">
        <v>70.180000000000007</v>
      </c>
      <c r="X56" t="str">
        <f t="shared" si="5"/>
        <v>cft_corr_proc</v>
      </c>
      <c r="AA56" t="s">
        <v>1503</v>
      </c>
      <c r="AB56" t="s">
        <v>1503</v>
      </c>
      <c r="AC56" t="s">
        <v>5</v>
      </c>
      <c r="AD56" t="s">
        <v>6</v>
      </c>
      <c r="AF56" t="s">
        <v>251</v>
      </c>
    </row>
    <row r="57" spans="1:32" x14ac:dyDescent="0.3">
      <c r="A57" t="s">
        <v>1498</v>
      </c>
      <c r="B57">
        <v>4896</v>
      </c>
      <c r="C57">
        <v>1407</v>
      </c>
      <c r="D57">
        <v>28.74</v>
      </c>
      <c r="E57">
        <v>3489</v>
      </c>
      <c r="F57">
        <v>71.260000000000005</v>
      </c>
      <c r="H57" t="str">
        <f t="shared" si="6"/>
        <v>cft_submp</v>
      </c>
      <c r="I57">
        <f t="shared" si="6"/>
        <v>4242</v>
      </c>
      <c r="J57">
        <f t="shared" si="6"/>
        <v>1265</v>
      </c>
      <c r="K57">
        <f t="shared" si="6"/>
        <v>29.82</v>
      </c>
      <c r="L57">
        <f t="shared" si="6"/>
        <v>2977</v>
      </c>
      <c r="M57">
        <f t="shared" si="6"/>
        <v>70.180000000000007</v>
      </c>
      <c r="N57" s="45">
        <f t="shared" si="2"/>
        <v>1.5388999715018498E-2</v>
      </c>
      <c r="O57">
        <f t="shared" si="3"/>
        <v>1.0799999999999983</v>
      </c>
      <c r="P57">
        <f t="shared" si="4"/>
        <v>512</v>
      </c>
      <c r="R57" t="s">
        <v>1498</v>
      </c>
      <c r="S57">
        <v>4242</v>
      </c>
      <c r="T57">
        <v>1265</v>
      </c>
      <c r="U57">
        <v>29.82</v>
      </c>
      <c r="V57">
        <v>2977</v>
      </c>
      <c r="W57">
        <v>70.180000000000007</v>
      </c>
      <c r="X57" t="str">
        <f t="shared" si="5"/>
        <v>cft_submp</v>
      </c>
      <c r="AA57" t="s">
        <v>39</v>
      </c>
      <c r="AB57" t="s">
        <v>39</v>
      </c>
      <c r="AC57" t="s">
        <v>59</v>
      </c>
      <c r="AD57" t="s">
        <v>29</v>
      </c>
      <c r="AF57" t="s">
        <v>40</v>
      </c>
    </row>
    <row r="58" spans="1:32" x14ac:dyDescent="0.3">
      <c r="A58" t="s">
        <v>1599</v>
      </c>
      <c r="B58">
        <v>4896</v>
      </c>
      <c r="C58">
        <v>1407</v>
      </c>
      <c r="D58">
        <v>28.74</v>
      </c>
      <c r="E58">
        <v>3489</v>
      </c>
      <c r="F58">
        <v>71.260000000000005</v>
      </c>
      <c r="H58" t="str">
        <f t="shared" si="6"/>
        <v>cft_length_crit</v>
      </c>
      <c r="I58">
        <f t="shared" si="6"/>
        <v>4242</v>
      </c>
      <c r="J58">
        <f t="shared" si="6"/>
        <v>1265</v>
      </c>
      <c r="K58">
        <f t="shared" si="6"/>
        <v>29.82</v>
      </c>
      <c r="L58">
        <f t="shared" si="6"/>
        <v>2977</v>
      </c>
      <c r="M58">
        <f t="shared" si="6"/>
        <v>70.180000000000007</v>
      </c>
      <c r="N58" s="45">
        <f t="shared" si="2"/>
        <v>1.5388999715018498E-2</v>
      </c>
      <c r="O58">
        <f t="shared" si="3"/>
        <v>1.0799999999999983</v>
      </c>
      <c r="P58">
        <f t="shared" si="4"/>
        <v>512</v>
      </c>
      <c r="R58" t="s">
        <v>1599</v>
      </c>
      <c r="S58">
        <v>4242</v>
      </c>
      <c r="T58">
        <v>1265</v>
      </c>
      <c r="U58">
        <v>29.82</v>
      </c>
      <c r="V58">
        <v>2977</v>
      </c>
      <c r="W58">
        <v>70.180000000000007</v>
      </c>
      <c r="X58" t="str">
        <f t="shared" si="5"/>
        <v>cft_length_crit</v>
      </c>
      <c r="AA58" t="s">
        <v>1504</v>
      </c>
      <c r="AB58" t="s">
        <v>1504</v>
      </c>
      <c r="AC58" t="s">
        <v>1684</v>
      </c>
      <c r="AD58" t="s">
        <v>1685</v>
      </c>
      <c r="AF58" t="s">
        <v>253</v>
      </c>
    </row>
    <row r="59" spans="1:32" x14ac:dyDescent="0.3">
      <c r="A59" t="s">
        <v>1600</v>
      </c>
      <c r="B59">
        <v>4896</v>
      </c>
      <c r="C59">
        <v>1407</v>
      </c>
      <c r="D59">
        <v>28.74</v>
      </c>
      <c r="E59">
        <v>3489</v>
      </c>
      <c r="F59">
        <v>71.260000000000005</v>
      </c>
      <c r="H59" t="str">
        <f t="shared" si="6"/>
        <v>cft_nr_cft_per_lot</v>
      </c>
      <c r="I59">
        <f t="shared" si="6"/>
        <v>4242</v>
      </c>
      <c r="J59">
        <f t="shared" si="6"/>
        <v>1265</v>
      </c>
      <c r="K59">
        <f t="shared" si="6"/>
        <v>29.82</v>
      </c>
      <c r="L59">
        <f t="shared" si="6"/>
        <v>2977</v>
      </c>
      <c r="M59">
        <f t="shared" si="6"/>
        <v>70.180000000000007</v>
      </c>
      <c r="N59" s="45">
        <f t="shared" si="2"/>
        <v>1.5388999715018498E-2</v>
      </c>
      <c r="O59">
        <f t="shared" si="3"/>
        <v>1.0799999999999983</v>
      </c>
      <c r="P59">
        <f t="shared" si="4"/>
        <v>512</v>
      </c>
      <c r="R59" t="s">
        <v>1600</v>
      </c>
      <c r="S59">
        <v>4242</v>
      </c>
      <c r="T59">
        <v>1265</v>
      </c>
      <c r="U59">
        <v>29.82</v>
      </c>
      <c r="V59">
        <v>2977</v>
      </c>
      <c r="W59">
        <v>70.180000000000007</v>
      </c>
      <c r="X59" t="str">
        <f t="shared" si="5"/>
        <v>cft_nr_cft_per_lot</v>
      </c>
      <c r="AA59" t="s">
        <v>230</v>
      </c>
      <c r="AB59" t="s">
        <v>1041</v>
      </c>
      <c r="AC59" t="s">
        <v>61</v>
      </c>
      <c r="AD59" t="s">
        <v>62</v>
      </c>
      <c r="AF59" t="s">
        <v>261</v>
      </c>
    </row>
    <row r="60" spans="1:32" x14ac:dyDescent="0.3">
      <c r="A60" t="s">
        <v>55</v>
      </c>
      <c r="B60">
        <v>4896</v>
      </c>
      <c r="C60">
        <v>2804</v>
      </c>
      <c r="D60">
        <v>57.27</v>
      </c>
      <c r="E60">
        <v>2092</v>
      </c>
      <c r="F60">
        <v>42.73</v>
      </c>
      <c r="H60" t="str">
        <f t="shared" si="6"/>
        <v>year</v>
      </c>
      <c r="I60">
        <f t="shared" si="6"/>
        <v>4242</v>
      </c>
      <c r="J60">
        <f t="shared" si="6"/>
        <v>2341</v>
      </c>
      <c r="K60">
        <f t="shared" si="6"/>
        <v>55.19</v>
      </c>
      <c r="L60">
        <f t="shared" si="6"/>
        <v>1901</v>
      </c>
      <c r="M60">
        <f t="shared" si="6"/>
        <v>44.81</v>
      </c>
      <c r="N60" s="45">
        <f t="shared" si="2"/>
        <v>-4.6418210220932947E-2</v>
      </c>
      <c r="O60">
        <f t="shared" si="3"/>
        <v>-2.0800000000000054</v>
      </c>
      <c r="P60">
        <f t="shared" si="4"/>
        <v>191</v>
      </c>
      <c r="R60" t="s">
        <v>55</v>
      </c>
      <c r="S60">
        <v>4242</v>
      </c>
      <c r="T60">
        <v>2341</v>
      </c>
      <c r="U60">
        <v>55.19</v>
      </c>
      <c r="V60">
        <v>1901</v>
      </c>
      <c r="W60">
        <v>44.81</v>
      </c>
      <c r="X60" t="str">
        <f t="shared" si="5"/>
        <v>year</v>
      </c>
      <c r="AA60" t="s">
        <v>1505</v>
      </c>
      <c r="AB60" t="s">
        <v>1505</v>
      </c>
      <c r="AC60" t="s">
        <v>1638</v>
      </c>
      <c r="AD60" t="s">
        <v>1639</v>
      </c>
      <c r="AF60" t="s">
        <v>262</v>
      </c>
    </row>
    <row r="61" spans="1:32" x14ac:dyDescent="0.3">
      <c r="A61" t="s">
        <v>1499</v>
      </c>
      <c r="B61">
        <v>4896</v>
      </c>
      <c r="C61">
        <v>2788</v>
      </c>
      <c r="D61">
        <v>56.94</v>
      </c>
      <c r="E61">
        <v>2108</v>
      </c>
      <c r="F61">
        <v>43.06</v>
      </c>
      <c r="H61" t="str">
        <f t="shared" si="6"/>
        <v>id_document</v>
      </c>
      <c r="I61">
        <f t="shared" si="6"/>
        <v>4242</v>
      </c>
      <c r="J61">
        <f t="shared" si="6"/>
        <v>2333</v>
      </c>
      <c r="K61">
        <f t="shared" si="6"/>
        <v>55</v>
      </c>
      <c r="L61">
        <f t="shared" si="6"/>
        <v>1909</v>
      </c>
      <c r="M61">
        <f t="shared" si="6"/>
        <v>45</v>
      </c>
      <c r="N61" s="45">
        <f t="shared" si="2"/>
        <v>-4.3111111111111058E-2</v>
      </c>
      <c r="O61">
        <f t="shared" si="3"/>
        <v>-1.9399999999999977</v>
      </c>
      <c r="P61">
        <f t="shared" si="4"/>
        <v>199</v>
      </c>
      <c r="R61" t="s">
        <v>1499</v>
      </c>
      <c r="S61">
        <v>4242</v>
      </c>
      <c r="T61">
        <v>2333</v>
      </c>
      <c r="U61">
        <v>55</v>
      </c>
      <c r="V61">
        <v>1909</v>
      </c>
      <c r="W61">
        <v>45</v>
      </c>
      <c r="X61" t="str">
        <f t="shared" si="5"/>
        <v>id_document</v>
      </c>
      <c r="AA61" t="s">
        <v>1602</v>
      </c>
      <c r="AB61" t="s">
        <v>1602</v>
      </c>
      <c r="AC61" t="s">
        <v>1641</v>
      </c>
      <c r="AD61" t="s">
        <v>1642</v>
      </c>
      <c r="AF61" t="s">
        <v>264</v>
      </c>
    </row>
    <row r="62" spans="1:32" x14ac:dyDescent="0.3">
      <c r="A62" t="s">
        <v>1601</v>
      </c>
      <c r="B62">
        <v>4896</v>
      </c>
      <c r="C62">
        <v>2804</v>
      </c>
      <c r="D62">
        <v>57.27</v>
      </c>
      <c r="E62">
        <v>2092</v>
      </c>
      <c r="F62">
        <v>42.73</v>
      </c>
      <c r="H62" t="str">
        <f t="shared" si="6"/>
        <v>id_tender_original</v>
      </c>
      <c r="I62">
        <f t="shared" si="6"/>
        <v>4242</v>
      </c>
      <c r="J62">
        <f t="shared" si="6"/>
        <v>2341</v>
      </c>
      <c r="K62">
        <f t="shared" si="6"/>
        <v>55.19</v>
      </c>
      <c r="L62">
        <f t="shared" si="6"/>
        <v>1901</v>
      </c>
      <c r="M62">
        <f t="shared" si="6"/>
        <v>44.81</v>
      </c>
      <c r="N62" s="45">
        <f t="shared" si="2"/>
        <v>-4.6418210220932947E-2</v>
      </c>
      <c r="O62">
        <f t="shared" si="3"/>
        <v>-2.0800000000000054</v>
      </c>
      <c r="P62">
        <f t="shared" si="4"/>
        <v>191</v>
      </c>
      <c r="R62" t="s">
        <v>1601</v>
      </c>
      <c r="S62">
        <v>4242</v>
      </c>
      <c r="T62">
        <v>2341</v>
      </c>
      <c r="U62">
        <v>55.19</v>
      </c>
      <c r="V62">
        <v>1901</v>
      </c>
      <c r="W62">
        <v>44.81</v>
      </c>
      <c r="X62" t="str">
        <f t="shared" si="5"/>
        <v>id_tender_original</v>
      </c>
      <c r="AA62" t="s">
        <v>27</v>
      </c>
      <c r="AB62" t="s">
        <v>27</v>
      </c>
      <c r="AC62" t="s">
        <v>1645</v>
      </c>
      <c r="AD62" t="s">
        <v>1646</v>
      </c>
      <c r="AF62" t="s">
        <v>265</v>
      </c>
    </row>
    <row r="63" spans="1:32" x14ac:dyDescent="0.3">
      <c r="A63" t="s">
        <v>1500</v>
      </c>
      <c r="B63">
        <v>4896</v>
      </c>
      <c r="C63">
        <v>2788</v>
      </c>
      <c r="D63">
        <v>56.94</v>
      </c>
      <c r="E63">
        <v>2108</v>
      </c>
      <c r="F63">
        <v>43.06</v>
      </c>
      <c r="H63" t="str">
        <f t="shared" si="6"/>
        <v>url</v>
      </c>
      <c r="I63">
        <f t="shared" si="6"/>
        <v>4242</v>
      </c>
      <c r="J63">
        <f t="shared" si="6"/>
        <v>2341</v>
      </c>
      <c r="K63">
        <f t="shared" si="6"/>
        <v>55.19</v>
      </c>
      <c r="L63">
        <f t="shared" si="6"/>
        <v>1901</v>
      </c>
      <c r="M63">
        <f t="shared" si="6"/>
        <v>44.81</v>
      </c>
      <c r="N63" s="45">
        <f t="shared" si="2"/>
        <v>-3.9053782637804062E-2</v>
      </c>
      <c r="O63">
        <f t="shared" si="3"/>
        <v>-1.75</v>
      </c>
      <c r="P63">
        <f t="shared" si="4"/>
        <v>207</v>
      </c>
      <c r="R63" t="s">
        <v>1500</v>
      </c>
      <c r="S63">
        <v>4242</v>
      </c>
      <c r="T63">
        <v>2341</v>
      </c>
      <c r="U63">
        <v>55.19</v>
      </c>
      <c r="V63">
        <v>1901</v>
      </c>
      <c r="W63">
        <v>44.81</v>
      </c>
      <c r="X63" t="str">
        <f t="shared" si="5"/>
        <v>url</v>
      </c>
      <c r="AA63" t="s">
        <v>1603</v>
      </c>
      <c r="AB63" t="s">
        <v>1686</v>
      </c>
      <c r="AC63" t="s">
        <v>162</v>
      </c>
      <c r="AD63" t="s">
        <v>596</v>
      </c>
      <c r="AF63" t="s">
        <v>269</v>
      </c>
    </row>
    <row r="64" spans="1:32" x14ac:dyDescent="0.3">
      <c r="A64" t="s">
        <v>1501</v>
      </c>
      <c r="B64">
        <v>4896</v>
      </c>
      <c r="C64">
        <v>2945</v>
      </c>
      <c r="D64">
        <v>60.15</v>
      </c>
      <c r="E64">
        <v>1951</v>
      </c>
      <c r="F64">
        <v>39.85</v>
      </c>
      <c r="H64" t="str">
        <f t="shared" si="6"/>
        <v>cft_location</v>
      </c>
      <c r="I64">
        <f t="shared" si="6"/>
        <v>4242</v>
      </c>
      <c r="J64">
        <f t="shared" si="6"/>
        <v>2448</v>
      </c>
      <c r="K64">
        <f t="shared" si="6"/>
        <v>57.71</v>
      </c>
      <c r="L64">
        <f t="shared" si="6"/>
        <v>1794</v>
      </c>
      <c r="M64">
        <f t="shared" si="6"/>
        <v>42.29</v>
      </c>
      <c r="N64" s="45">
        <f t="shared" si="2"/>
        <v>-5.7696855048474764E-2</v>
      </c>
      <c r="O64">
        <f t="shared" si="3"/>
        <v>-2.4399999999999977</v>
      </c>
      <c r="P64">
        <f t="shared" si="4"/>
        <v>157</v>
      </c>
      <c r="R64" t="s">
        <v>1501</v>
      </c>
      <c r="S64">
        <v>4242</v>
      </c>
      <c r="T64">
        <v>2448</v>
      </c>
      <c r="U64">
        <v>57.71</v>
      </c>
      <c r="V64">
        <v>1794</v>
      </c>
      <c r="W64">
        <v>42.29</v>
      </c>
      <c r="X64" t="str">
        <f t="shared" si="5"/>
        <v>cft_location</v>
      </c>
      <c r="AA64" t="s">
        <v>1604</v>
      </c>
      <c r="AB64" t="s">
        <v>1604</v>
      </c>
      <c r="AC64" t="s">
        <v>162</v>
      </c>
      <c r="AD64" t="s">
        <v>596</v>
      </c>
      <c r="AF64" t="s">
        <v>270</v>
      </c>
    </row>
    <row r="65" spans="1:32" x14ac:dyDescent="0.3">
      <c r="A65" t="s">
        <v>1502</v>
      </c>
      <c r="B65">
        <v>4896</v>
      </c>
      <c r="C65">
        <v>4194</v>
      </c>
      <c r="D65">
        <v>85.66</v>
      </c>
      <c r="E65">
        <v>702</v>
      </c>
      <c r="F65">
        <v>14.34</v>
      </c>
      <c r="H65" t="str">
        <f t="shared" si="6"/>
        <v>ca_date</v>
      </c>
      <c r="I65">
        <f t="shared" si="6"/>
        <v>4242</v>
      </c>
      <c r="J65">
        <f t="shared" si="6"/>
        <v>3680</v>
      </c>
      <c r="K65">
        <f t="shared" si="6"/>
        <v>86.75</v>
      </c>
      <c r="L65">
        <f t="shared" si="6"/>
        <v>562</v>
      </c>
      <c r="M65">
        <f t="shared" si="6"/>
        <v>13.25</v>
      </c>
      <c r="N65" s="45">
        <f t="shared" si="2"/>
        <v>8.2264150943396216E-2</v>
      </c>
      <c r="O65">
        <f t="shared" si="3"/>
        <v>1.0899999999999999</v>
      </c>
      <c r="P65">
        <f t="shared" si="4"/>
        <v>140</v>
      </c>
      <c r="R65" t="s">
        <v>1502</v>
      </c>
      <c r="S65">
        <v>4242</v>
      </c>
      <c r="T65">
        <v>3680</v>
      </c>
      <c r="U65">
        <v>86.75</v>
      </c>
      <c r="V65">
        <v>562</v>
      </c>
      <c r="W65">
        <v>13.25</v>
      </c>
      <c r="X65" t="str">
        <f t="shared" si="5"/>
        <v>ca_date</v>
      </c>
      <c r="AA65" t="s">
        <v>1506</v>
      </c>
      <c r="AB65" t="s">
        <v>1506</v>
      </c>
      <c r="AC65" t="s">
        <v>1165</v>
      </c>
      <c r="AD65" t="s">
        <v>1166</v>
      </c>
      <c r="AF65" t="s">
        <v>271</v>
      </c>
    </row>
    <row r="66" spans="1:32" x14ac:dyDescent="0.3">
      <c r="A66" t="s">
        <v>1503</v>
      </c>
      <c r="B66">
        <v>4896</v>
      </c>
      <c r="C66">
        <v>2804</v>
      </c>
      <c r="D66">
        <v>57.27</v>
      </c>
      <c r="E66">
        <v>2092</v>
      </c>
      <c r="F66">
        <v>42.73</v>
      </c>
      <c r="H66" t="str">
        <f t="shared" si="6"/>
        <v>anb_city</v>
      </c>
      <c r="I66">
        <f t="shared" si="6"/>
        <v>4242</v>
      </c>
      <c r="J66">
        <f t="shared" si="6"/>
        <v>2341</v>
      </c>
      <c r="K66">
        <f t="shared" si="6"/>
        <v>55.19</v>
      </c>
      <c r="L66">
        <f t="shared" si="6"/>
        <v>1901</v>
      </c>
      <c r="M66">
        <f t="shared" si="6"/>
        <v>44.81</v>
      </c>
      <c r="N66" s="45">
        <f t="shared" si="2"/>
        <v>-4.6418210220932947E-2</v>
      </c>
      <c r="O66">
        <f t="shared" si="3"/>
        <v>-2.0800000000000054</v>
      </c>
      <c r="P66">
        <f t="shared" si="4"/>
        <v>191</v>
      </c>
      <c r="R66" t="s">
        <v>1503</v>
      </c>
      <c r="S66">
        <v>4242</v>
      </c>
      <c r="T66">
        <v>2341</v>
      </c>
      <c r="U66">
        <v>55.19</v>
      </c>
      <c r="V66">
        <v>1901</v>
      </c>
      <c r="W66">
        <v>44.81</v>
      </c>
      <c r="X66" t="str">
        <f t="shared" si="5"/>
        <v>anb_city</v>
      </c>
      <c r="AA66" t="s">
        <v>1507</v>
      </c>
      <c r="AB66" t="s">
        <v>1507</v>
      </c>
      <c r="AC66" t="s">
        <v>1023</v>
      </c>
      <c r="AD66" t="s">
        <v>1024</v>
      </c>
      <c r="AF66" t="s">
        <v>272</v>
      </c>
    </row>
    <row r="67" spans="1:32" x14ac:dyDescent="0.3">
      <c r="A67" t="s">
        <v>39</v>
      </c>
      <c r="B67">
        <v>4896</v>
      </c>
      <c r="C67">
        <v>2804</v>
      </c>
      <c r="D67">
        <v>57.27</v>
      </c>
      <c r="E67">
        <v>2092</v>
      </c>
      <c r="F67">
        <v>42.73</v>
      </c>
      <c r="H67" t="str">
        <f t="shared" si="6"/>
        <v>anb_country</v>
      </c>
      <c r="I67">
        <f t="shared" si="6"/>
        <v>4242</v>
      </c>
      <c r="J67">
        <f t="shared" si="6"/>
        <v>2341</v>
      </c>
      <c r="K67">
        <f t="shared" si="6"/>
        <v>55.19</v>
      </c>
      <c r="L67">
        <f t="shared" si="6"/>
        <v>1901</v>
      </c>
      <c r="M67">
        <f t="shared" si="6"/>
        <v>44.81</v>
      </c>
      <c r="N67" s="45">
        <f t="shared" si="2"/>
        <v>-4.6418210220932947E-2</v>
      </c>
      <c r="O67">
        <f t="shared" si="3"/>
        <v>-2.0800000000000054</v>
      </c>
      <c r="P67">
        <f t="shared" si="4"/>
        <v>191</v>
      </c>
      <c r="R67" t="s">
        <v>39</v>
      </c>
      <c r="S67">
        <v>4242</v>
      </c>
      <c r="T67">
        <v>2341</v>
      </c>
      <c r="U67">
        <v>55.19</v>
      </c>
      <c r="V67">
        <v>1901</v>
      </c>
      <c r="W67">
        <v>44.81</v>
      </c>
      <c r="X67" t="str">
        <f t="shared" si="5"/>
        <v>anb_country</v>
      </c>
      <c r="AA67" t="s">
        <v>31</v>
      </c>
      <c r="AB67" t="s">
        <v>31</v>
      </c>
      <c r="AC67" t="s">
        <v>492</v>
      </c>
      <c r="AD67" t="s">
        <v>29</v>
      </c>
      <c r="AF67" t="s">
        <v>274</v>
      </c>
    </row>
    <row r="68" spans="1:32" x14ac:dyDescent="0.3">
      <c r="A68" t="s">
        <v>1504</v>
      </c>
      <c r="B68">
        <v>4896</v>
      </c>
      <c r="C68">
        <v>2804</v>
      </c>
      <c r="D68">
        <v>57.27</v>
      </c>
      <c r="E68">
        <v>2092</v>
      </c>
      <c r="F68">
        <v>42.73</v>
      </c>
      <c r="H68" t="str">
        <f t="shared" si="6"/>
        <v>cft_cpv</v>
      </c>
      <c r="I68">
        <f t="shared" si="6"/>
        <v>4242</v>
      </c>
      <c r="J68">
        <f t="shared" si="6"/>
        <v>2341</v>
      </c>
      <c r="K68">
        <f t="shared" si="6"/>
        <v>55.19</v>
      </c>
      <c r="L68">
        <f t="shared" si="6"/>
        <v>1901</v>
      </c>
      <c r="M68">
        <f t="shared" si="6"/>
        <v>44.81</v>
      </c>
      <c r="N68" s="45">
        <f t="shared" si="2"/>
        <v>-4.6418210220932947E-2</v>
      </c>
      <c r="O68">
        <f t="shared" si="3"/>
        <v>-2.0800000000000054</v>
      </c>
      <c r="P68">
        <f t="shared" si="4"/>
        <v>191</v>
      </c>
      <c r="R68" t="s">
        <v>1504</v>
      </c>
      <c r="S68">
        <v>4242</v>
      </c>
      <c r="T68">
        <v>2341</v>
      </c>
      <c r="U68">
        <v>55.19</v>
      </c>
      <c r="V68">
        <v>1901</v>
      </c>
      <c r="W68">
        <v>44.81</v>
      </c>
      <c r="X68" t="str">
        <f t="shared" si="5"/>
        <v>cft_cpv</v>
      </c>
      <c r="AA68" t="s">
        <v>437</v>
      </c>
      <c r="AB68" t="s">
        <v>437</v>
      </c>
      <c r="AC68" t="s">
        <v>1651</v>
      </c>
      <c r="AD68" t="s">
        <v>1652</v>
      </c>
      <c r="AF68" t="s">
        <v>275</v>
      </c>
    </row>
    <row r="69" spans="1:32" x14ac:dyDescent="0.3">
      <c r="A69" t="s">
        <v>230</v>
      </c>
      <c r="B69">
        <v>4896</v>
      </c>
      <c r="C69">
        <v>4324</v>
      </c>
      <c r="D69">
        <v>88.32</v>
      </c>
      <c r="E69">
        <v>572</v>
      </c>
      <c r="F69">
        <v>11.68</v>
      </c>
      <c r="H69" t="str">
        <f t="shared" si="6"/>
        <v>ca_contract_value</v>
      </c>
      <c r="I69">
        <f t="shared" si="6"/>
        <v>4242</v>
      </c>
      <c r="J69">
        <f t="shared" si="6"/>
        <v>3758</v>
      </c>
      <c r="K69">
        <f t="shared" si="6"/>
        <v>88.59</v>
      </c>
      <c r="L69">
        <f t="shared" si="6"/>
        <v>484</v>
      </c>
      <c r="M69">
        <f t="shared" si="6"/>
        <v>11.41</v>
      </c>
      <c r="N69" s="45">
        <f t="shared" si="2"/>
        <v>2.3663453111305834E-2</v>
      </c>
      <c r="O69">
        <f t="shared" si="3"/>
        <v>0.26999999999999957</v>
      </c>
      <c r="P69">
        <f t="shared" si="4"/>
        <v>88</v>
      </c>
      <c r="R69" t="s">
        <v>230</v>
      </c>
      <c r="S69">
        <v>4242</v>
      </c>
      <c r="T69">
        <v>3758</v>
      </c>
      <c r="U69">
        <v>88.59</v>
      </c>
      <c r="V69">
        <v>484</v>
      </c>
      <c r="W69">
        <v>11.41</v>
      </c>
      <c r="X69" t="str">
        <f t="shared" si="5"/>
        <v>ca_contract_value</v>
      </c>
      <c r="AA69" t="s">
        <v>11</v>
      </c>
      <c r="AB69" t="s">
        <v>11</v>
      </c>
      <c r="AC69" t="s">
        <v>1687</v>
      </c>
      <c r="AD69" t="s">
        <v>1688</v>
      </c>
      <c r="AF69" t="s">
        <v>14</v>
      </c>
    </row>
    <row r="70" spans="1:32" x14ac:dyDescent="0.3">
      <c r="A70" t="s">
        <v>1505</v>
      </c>
      <c r="B70">
        <v>4896</v>
      </c>
      <c r="C70">
        <v>4783</v>
      </c>
      <c r="D70">
        <v>97.69</v>
      </c>
      <c r="E70">
        <v>113</v>
      </c>
      <c r="F70">
        <v>2.3079999999999998</v>
      </c>
      <c r="H70" t="str">
        <f t="shared" ref="H70:M101" si="7">VLOOKUP($A70,$R$5:$W$168,H$4,FALSE)</f>
        <v>cft_funding</v>
      </c>
      <c r="I70">
        <f t="shared" si="7"/>
        <v>4242</v>
      </c>
      <c r="J70">
        <f t="shared" si="7"/>
        <v>4153</v>
      </c>
      <c r="K70">
        <f t="shared" si="7"/>
        <v>97.9</v>
      </c>
      <c r="L70">
        <f t="shared" si="7"/>
        <v>89</v>
      </c>
      <c r="M70">
        <f t="shared" si="7"/>
        <v>2.0979999999999999</v>
      </c>
      <c r="N70" s="45">
        <f t="shared" ref="N70:N133" si="8">(F70-M70)/M70</f>
        <v>0.10009532888465204</v>
      </c>
      <c r="O70">
        <f t="shared" ref="O70:O133" si="9">F70-M70</f>
        <v>0.20999999999999996</v>
      </c>
      <c r="P70">
        <f t="shared" ref="P70:P133" si="10">E70-L70</f>
        <v>24</v>
      </c>
      <c r="R70" t="s">
        <v>1505</v>
      </c>
      <c r="S70">
        <v>4242</v>
      </c>
      <c r="T70">
        <v>4153</v>
      </c>
      <c r="U70">
        <v>97.9</v>
      </c>
      <c r="V70">
        <v>89</v>
      </c>
      <c r="W70">
        <v>2.0979999999999999</v>
      </c>
      <c r="X70" t="str">
        <f t="shared" ref="X70:X133" si="11">VLOOKUP(R70,$A$5:$A$169,1,FALSE)</f>
        <v>cft_funding</v>
      </c>
      <c r="AA70" t="s">
        <v>19</v>
      </c>
      <c r="AB70" t="s">
        <v>19</v>
      </c>
      <c r="AC70" t="s">
        <v>621</v>
      </c>
      <c r="AD70" t="s">
        <v>622</v>
      </c>
      <c r="AF70" t="s">
        <v>20</v>
      </c>
    </row>
    <row r="71" spans="1:32" x14ac:dyDescent="0.3">
      <c r="A71" t="s">
        <v>1602</v>
      </c>
      <c r="B71">
        <v>4896</v>
      </c>
      <c r="C71">
        <v>2832</v>
      </c>
      <c r="D71">
        <v>57.84</v>
      </c>
      <c r="E71">
        <v>2064</v>
      </c>
      <c r="F71">
        <v>42.16</v>
      </c>
      <c r="H71" t="str">
        <f t="shared" si="7"/>
        <v>cft_legalbasis</v>
      </c>
      <c r="I71">
        <f t="shared" si="7"/>
        <v>4242</v>
      </c>
      <c r="J71">
        <f t="shared" si="7"/>
        <v>2369</v>
      </c>
      <c r="K71">
        <f t="shared" si="7"/>
        <v>55.85</v>
      </c>
      <c r="L71">
        <f t="shared" si="7"/>
        <v>1873</v>
      </c>
      <c r="M71">
        <f t="shared" si="7"/>
        <v>44.15</v>
      </c>
      <c r="N71" s="45">
        <f t="shared" si="8"/>
        <v>-4.5073612684031754E-2</v>
      </c>
      <c r="O71">
        <f t="shared" si="9"/>
        <v>-1.990000000000002</v>
      </c>
      <c r="P71">
        <f t="shared" si="10"/>
        <v>191</v>
      </c>
      <c r="R71" t="s">
        <v>1602</v>
      </c>
      <c r="S71">
        <v>4242</v>
      </c>
      <c r="T71">
        <v>2369</v>
      </c>
      <c r="U71">
        <v>55.85</v>
      </c>
      <c r="V71">
        <v>1873</v>
      </c>
      <c r="W71">
        <v>44.15</v>
      </c>
      <c r="X71" t="str">
        <f t="shared" si="11"/>
        <v>cft_legalbasis</v>
      </c>
      <c r="AA71" t="s">
        <v>1508</v>
      </c>
      <c r="AB71" t="s">
        <v>1508</v>
      </c>
      <c r="AC71" t="s">
        <v>148</v>
      </c>
      <c r="AD71" t="s">
        <v>29</v>
      </c>
      <c r="AF71" t="s">
        <v>277</v>
      </c>
    </row>
    <row r="72" spans="1:32" x14ac:dyDescent="0.3">
      <c r="A72" t="s">
        <v>27</v>
      </c>
      <c r="B72">
        <v>4896</v>
      </c>
      <c r="C72">
        <v>2856</v>
      </c>
      <c r="D72">
        <v>58.33</v>
      </c>
      <c r="E72">
        <v>2040</v>
      </c>
      <c r="F72">
        <v>41.67</v>
      </c>
      <c r="H72" t="str">
        <f t="shared" si="7"/>
        <v>ca_procedure</v>
      </c>
      <c r="I72">
        <f t="shared" si="7"/>
        <v>4242</v>
      </c>
      <c r="J72">
        <f t="shared" si="7"/>
        <v>2348</v>
      </c>
      <c r="K72">
        <f t="shared" si="7"/>
        <v>55.35</v>
      </c>
      <c r="L72">
        <f t="shared" si="7"/>
        <v>1894</v>
      </c>
      <c r="M72">
        <f t="shared" si="7"/>
        <v>44.65</v>
      </c>
      <c r="N72" s="45">
        <f t="shared" si="8"/>
        <v>-6.674132138857776E-2</v>
      </c>
      <c r="O72">
        <f t="shared" si="9"/>
        <v>-2.9799999999999969</v>
      </c>
      <c r="P72">
        <f t="shared" si="10"/>
        <v>146</v>
      </c>
      <c r="R72" t="s">
        <v>27</v>
      </c>
      <c r="S72">
        <v>4242</v>
      </c>
      <c r="T72">
        <v>2348</v>
      </c>
      <c r="U72">
        <v>55.35</v>
      </c>
      <c r="V72">
        <v>1894</v>
      </c>
      <c r="W72">
        <v>44.65</v>
      </c>
      <c r="X72" t="str">
        <f t="shared" si="11"/>
        <v>ca_procedure</v>
      </c>
      <c r="AA72" t="s">
        <v>1509</v>
      </c>
      <c r="AB72" t="s">
        <v>1509</v>
      </c>
      <c r="AC72" t="s">
        <v>162</v>
      </c>
      <c r="AD72" t="s">
        <v>62</v>
      </c>
      <c r="AF72" t="s">
        <v>278</v>
      </c>
    </row>
    <row r="73" spans="1:32" x14ac:dyDescent="0.3">
      <c r="A73" t="s">
        <v>1603</v>
      </c>
      <c r="B73">
        <v>4896</v>
      </c>
      <c r="C73">
        <v>2804</v>
      </c>
      <c r="D73">
        <v>57.27</v>
      </c>
      <c r="E73">
        <v>2092</v>
      </c>
      <c r="F73">
        <v>42.73</v>
      </c>
      <c r="H73" t="str">
        <f t="shared" si="7"/>
        <v>publication_date</v>
      </c>
      <c r="I73">
        <f t="shared" si="7"/>
        <v>4242</v>
      </c>
      <c r="J73">
        <f t="shared" si="7"/>
        <v>2341</v>
      </c>
      <c r="K73">
        <f t="shared" si="7"/>
        <v>55.19</v>
      </c>
      <c r="L73">
        <f t="shared" si="7"/>
        <v>1901</v>
      </c>
      <c r="M73">
        <f t="shared" si="7"/>
        <v>44.81</v>
      </c>
      <c r="N73" s="45">
        <f t="shared" si="8"/>
        <v>-4.6418210220932947E-2</v>
      </c>
      <c r="O73">
        <f t="shared" si="9"/>
        <v>-2.0800000000000054</v>
      </c>
      <c r="P73">
        <f t="shared" si="10"/>
        <v>191</v>
      </c>
      <c r="R73" t="s">
        <v>1603</v>
      </c>
      <c r="S73">
        <v>4242</v>
      </c>
      <c r="T73">
        <v>2341</v>
      </c>
      <c r="U73">
        <v>55.19</v>
      </c>
      <c r="V73">
        <v>1901</v>
      </c>
      <c r="W73">
        <v>44.81</v>
      </c>
      <c r="X73" t="str">
        <f t="shared" si="11"/>
        <v>publication_date</v>
      </c>
      <c r="AA73" t="s">
        <v>1510</v>
      </c>
      <c r="AB73" t="s">
        <v>1510</v>
      </c>
      <c r="AC73" t="s">
        <v>1653</v>
      </c>
      <c r="AD73" t="s">
        <v>1654</v>
      </c>
      <c r="AF73" t="s">
        <v>279</v>
      </c>
    </row>
    <row r="74" spans="1:32" x14ac:dyDescent="0.3">
      <c r="A74" t="s">
        <v>1604</v>
      </c>
      <c r="B74">
        <v>4896</v>
      </c>
      <c r="C74">
        <v>2804</v>
      </c>
      <c r="D74">
        <v>57.27</v>
      </c>
      <c r="E74">
        <v>2092</v>
      </c>
      <c r="F74">
        <v>42.73</v>
      </c>
      <c r="H74" t="str">
        <f t="shared" si="7"/>
        <v>dispatch_date</v>
      </c>
      <c r="I74">
        <f t="shared" si="7"/>
        <v>4242</v>
      </c>
      <c r="J74">
        <f t="shared" si="7"/>
        <v>2341</v>
      </c>
      <c r="K74">
        <f t="shared" si="7"/>
        <v>55.19</v>
      </c>
      <c r="L74">
        <f t="shared" si="7"/>
        <v>1901</v>
      </c>
      <c r="M74">
        <f t="shared" si="7"/>
        <v>44.81</v>
      </c>
      <c r="N74" s="45">
        <f t="shared" si="8"/>
        <v>-4.6418210220932947E-2</v>
      </c>
      <c r="O74">
        <f t="shared" si="9"/>
        <v>-2.0800000000000054</v>
      </c>
      <c r="P74">
        <f t="shared" si="10"/>
        <v>191</v>
      </c>
      <c r="R74" t="s">
        <v>1604</v>
      </c>
      <c r="S74">
        <v>4242</v>
      </c>
      <c r="T74">
        <v>2341</v>
      </c>
      <c r="U74">
        <v>55.19</v>
      </c>
      <c r="V74">
        <v>1901</v>
      </c>
      <c r="W74">
        <v>44.81</v>
      </c>
      <c r="X74" t="str">
        <f t="shared" si="11"/>
        <v>dispatch_date</v>
      </c>
      <c r="AA74" t="s">
        <v>1512</v>
      </c>
      <c r="AB74" t="s">
        <v>1512</v>
      </c>
      <c r="AC74" t="s">
        <v>492</v>
      </c>
      <c r="AD74" t="s">
        <v>29</v>
      </c>
      <c r="AF74" t="s">
        <v>1689</v>
      </c>
    </row>
    <row r="75" spans="1:32" x14ac:dyDescent="0.3">
      <c r="A75" t="s">
        <v>1506</v>
      </c>
      <c r="B75">
        <v>4896</v>
      </c>
      <c r="C75">
        <v>2804</v>
      </c>
      <c r="D75">
        <v>57.27</v>
      </c>
      <c r="E75">
        <v>2092</v>
      </c>
      <c r="F75">
        <v>42.73</v>
      </c>
      <c r="H75" t="str">
        <f t="shared" si="7"/>
        <v>type_source</v>
      </c>
      <c r="I75">
        <f t="shared" si="7"/>
        <v>4242</v>
      </c>
      <c r="J75">
        <f t="shared" si="7"/>
        <v>2341</v>
      </c>
      <c r="K75">
        <f t="shared" si="7"/>
        <v>55.19</v>
      </c>
      <c r="L75">
        <f t="shared" si="7"/>
        <v>1901</v>
      </c>
      <c r="M75">
        <f t="shared" si="7"/>
        <v>44.81</v>
      </c>
      <c r="N75" s="45">
        <f t="shared" si="8"/>
        <v>-4.6418210220932947E-2</v>
      </c>
      <c r="O75">
        <f t="shared" si="9"/>
        <v>-2.0800000000000054</v>
      </c>
      <c r="P75">
        <f t="shared" si="10"/>
        <v>191</v>
      </c>
      <c r="R75" t="s">
        <v>1506</v>
      </c>
      <c r="S75">
        <v>4242</v>
      </c>
      <c r="T75">
        <v>2341</v>
      </c>
      <c r="U75">
        <v>55.19</v>
      </c>
      <c r="V75">
        <v>1901</v>
      </c>
      <c r="W75">
        <v>44.81</v>
      </c>
      <c r="X75" t="str">
        <f t="shared" si="11"/>
        <v>type_source</v>
      </c>
      <c r="AA75" t="s">
        <v>1513</v>
      </c>
      <c r="AB75" t="s">
        <v>1513</v>
      </c>
      <c r="AC75" t="s">
        <v>492</v>
      </c>
      <c r="AD75" t="s">
        <v>29</v>
      </c>
      <c r="AF75" t="s">
        <v>1690</v>
      </c>
    </row>
    <row r="76" spans="1:32" x14ac:dyDescent="0.3">
      <c r="A76" t="s">
        <v>1507</v>
      </c>
      <c r="B76">
        <v>4896</v>
      </c>
      <c r="C76">
        <v>2804</v>
      </c>
      <c r="D76">
        <v>57.27</v>
      </c>
      <c r="E76">
        <v>2092</v>
      </c>
      <c r="F76">
        <v>42.73</v>
      </c>
      <c r="H76" t="str">
        <f t="shared" si="7"/>
        <v>type</v>
      </c>
      <c r="I76">
        <f t="shared" si="7"/>
        <v>4242</v>
      </c>
      <c r="J76">
        <f t="shared" si="7"/>
        <v>2341</v>
      </c>
      <c r="K76">
        <f t="shared" si="7"/>
        <v>55.19</v>
      </c>
      <c r="L76">
        <f t="shared" si="7"/>
        <v>1901</v>
      </c>
      <c r="M76">
        <f t="shared" si="7"/>
        <v>44.81</v>
      </c>
      <c r="N76" s="45">
        <f t="shared" si="8"/>
        <v>-4.6418210220932947E-2</v>
      </c>
      <c r="O76">
        <f t="shared" si="9"/>
        <v>-2.0800000000000054</v>
      </c>
      <c r="P76">
        <f t="shared" si="10"/>
        <v>191</v>
      </c>
      <c r="R76" t="s">
        <v>1507</v>
      </c>
      <c r="S76">
        <v>4242</v>
      </c>
      <c r="T76">
        <v>2341</v>
      </c>
      <c r="U76">
        <v>55.19</v>
      </c>
      <c r="V76">
        <v>1901</v>
      </c>
      <c r="W76">
        <v>44.81</v>
      </c>
      <c r="X76" t="str">
        <f t="shared" si="11"/>
        <v>type</v>
      </c>
      <c r="AA76" t="s">
        <v>1514</v>
      </c>
      <c r="AB76" t="s">
        <v>1514</v>
      </c>
      <c r="AC76" t="s">
        <v>492</v>
      </c>
      <c r="AD76" t="s">
        <v>29</v>
      </c>
      <c r="AF76" t="s">
        <v>1691</v>
      </c>
    </row>
    <row r="77" spans="1:32" x14ac:dyDescent="0.3">
      <c r="A77" t="s">
        <v>31</v>
      </c>
      <c r="B77">
        <v>4896</v>
      </c>
      <c r="C77">
        <v>2804</v>
      </c>
      <c r="D77">
        <v>57.27</v>
      </c>
      <c r="E77">
        <v>2092</v>
      </c>
      <c r="F77">
        <v>42.73</v>
      </c>
      <c r="H77" t="str">
        <f t="shared" si="7"/>
        <v>ca_type</v>
      </c>
      <c r="I77">
        <f t="shared" si="7"/>
        <v>4242</v>
      </c>
      <c r="J77">
        <f t="shared" si="7"/>
        <v>2341</v>
      </c>
      <c r="K77">
        <f t="shared" si="7"/>
        <v>55.19</v>
      </c>
      <c r="L77">
        <f t="shared" si="7"/>
        <v>1901</v>
      </c>
      <c r="M77">
        <f t="shared" si="7"/>
        <v>44.81</v>
      </c>
      <c r="N77" s="45">
        <f t="shared" si="8"/>
        <v>-4.6418210220932947E-2</v>
      </c>
      <c r="O77">
        <f t="shared" si="9"/>
        <v>-2.0800000000000054</v>
      </c>
      <c r="P77">
        <f t="shared" si="10"/>
        <v>191</v>
      </c>
      <c r="R77" t="s">
        <v>31</v>
      </c>
      <c r="S77">
        <v>4242</v>
      </c>
      <c r="T77">
        <v>2341</v>
      </c>
      <c r="U77">
        <v>55.19</v>
      </c>
      <c r="V77">
        <v>1901</v>
      </c>
      <c r="W77">
        <v>44.81</v>
      </c>
      <c r="X77" t="str">
        <f t="shared" si="11"/>
        <v>ca_type</v>
      </c>
      <c r="AA77" t="s">
        <v>1515</v>
      </c>
      <c r="AB77" t="s">
        <v>1515</v>
      </c>
      <c r="AC77" t="s">
        <v>492</v>
      </c>
      <c r="AD77" t="s">
        <v>29</v>
      </c>
      <c r="AF77" t="s">
        <v>1692</v>
      </c>
    </row>
    <row r="78" spans="1:32" x14ac:dyDescent="0.3">
      <c r="A78" t="s">
        <v>437</v>
      </c>
      <c r="B78">
        <v>4896</v>
      </c>
      <c r="C78">
        <v>2804</v>
      </c>
      <c r="D78">
        <v>57.27</v>
      </c>
      <c r="E78">
        <v>2092</v>
      </c>
      <c r="F78">
        <v>42.73</v>
      </c>
      <c r="H78" t="str">
        <f t="shared" si="7"/>
        <v>title</v>
      </c>
      <c r="I78">
        <f t="shared" si="7"/>
        <v>4242</v>
      </c>
      <c r="J78">
        <f t="shared" si="7"/>
        <v>2341</v>
      </c>
      <c r="K78">
        <f t="shared" si="7"/>
        <v>55.19</v>
      </c>
      <c r="L78">
        <f t="shared" si="7"/>
        <v>1901</v>
      </c>
      <c r="M78">
        <f t="shared" si="7"/>
        <v>44.81</v>
      </c>
      <c r="N78" s="45">
        <f t="shared" si="8"/>
        <v>-4.6418210220932947E-2</v>
      </c>
      <c r="O78">
        <f t="shared" si="9"/>
        <v>-2.0800000000000054</v>
      </c>
      <c r="P78">
        <f t="shared" si="10"/>
        <v>191</v>
      </c>
      <c r="R78" t="s">
        <v>437</v>
      </c>
      <c r="S78">
        <v>4242</v>
      </c>
      <c r="T78">
        <v>2341</v>
      </c>
      <c r="U78">
        <v>55.19</v>
      </c>
      <c r="V78">
        <v>1901</v>
      </c>
      <c r="W78">
        <v>44.81</v>
      </c>
      <c r="X78" t="str">
        <f t="shared" si="11"/>
        <v>title</v>
      </c>
      <c r="AA78" t="s">
        <v>1516</v>
      </c>
      <c r="AB78" t="s">
        <v>1516</v>
      </c>
      <c r="AC78" t="s">
        <v>492</v>
      </c>
      <c r="AD78" t="s">
        <v>29</v>
      </c>
      <c r="AF78" t="s">
        <v>1693</v>
      </c>
    </row>
    <row r="79" spans="1:32" x14ac:dyDescent="0.3">
      <c r="A79" t="s">
        <v>11</v>
      </c>
      <c r="B79">
        <v>4896</v>
      </c>
      <c r="C79">
        <v>3282</v>
      </c>
      <c r="D79">
        <v>67.03</v>
      </c>
      <c r="E79">
        <v>1614</v>
      </c>
      <c r="F79">
        <v>32.97</v>
      </c>
      <c r="H79" t="str">
        <f t="shared" si="7"/>
        <v>w_name</v>
      </c>
      <c r="I79">
        <f t="shared" si="7"/>
        <v>4242</v>
      </c>
      <c r="J79">
        <f t="shared" si="7"/>
        <v>2758</v>
      </c>
      <c r="K79">
        <f t="shared" si="7"/>
        <v>65.02</v>
      </c>
      <c r="L79">
        <f t="shared" si="7"/>
        <v>1484</v>
      </c>
      <c r="M79">
        <f t="shared" si="7"/>
        <v>34.979999999999997</v>
      </c>
      <c r="N79" s="45">
        <f t="shared" si="8"/>
        <v>-5.7461406518010238E-2</v>
      </c>
      <c r="O79">
        <f t="shared" si="9"/>
        <v>-2.009999999999998</v>
      </c>
      <c r="P79">
        <f t="shared" si="10"/>
        <v>130</v>
      </c>
      <c r="R79" t="s">
        <v>11</v>
      </c>
      <c r="S79">
        <v>4242</v>
      </c>
      <c r="T79">
        <v>2758</v>
      </c>
      <c r="U79">
        <v>65.02</v>
      </c>
      <c r="V79">
        <v>1484</v>
      </c>
      <c r="W79">
        <v>34.979999999999997</v>
      </c>
      <c r="X79" t="str">
        <f t="shared" si="11"/>
        <v>w_name</v>
      </c>
      <c r="AA79" t="s">
        <v>1517</v>
      </c>
      <c r="AB79" t="s">
        <v>1517</v>
      </c>
      <c r="AC79" t="s">
        <v>492</v>
      </c>
      <c r="AD79" t="s">
        <v>29</v>
      </c>
      <c r="AF79" t="s">
        <v>1694</v>
      </c>
    </row>
    <row r="80" spans="1:32" x14ac:dyDescent="0.3">
      <c r="A80" t="s">
        <v>19</v>
      </c>
      <c r="B80">
        <v>4896</v>
      </c>
      <c r="C80">
        <v>3859</v>
      </c>
      <c r="D80">
        <v>78.819999999999993</v>
      </c>
      <c r="E80">
        <v>1037</v>
      </c>
      <c r="F80">
        <v>21.18</v>
      </c>
      <c r="H80" t="str">
        <f t="shared" si="7"/>
        <v>w_country</v>
      </c>
      <c r="I80">
        <f t="shared" si="7"/>
        <v>4242</v>
      </c>
      <c r="J80">
        <f t="shared" si="7"/>
        <v>3203</v>
      </c>
      <c r="K80">
        <f t="shared" si="7"/>
        <v>75.510000000000005</v>
      </c>
      <c r="L80">
        <f t="shared" si="7"/>
        <v>1039</v>
      </c>
      <c r="M80">
        <f t="shared" si="7"/>
        <v>24.49</v>
      </c>
      <c r="N80" s="45">
        <f t="shared" si="8"/>
        <v>-0.13515720702327477</v>
      </c>
      <c r="O80">
        <f t="shared" si="9"/>
        <v>-3.3099999999999987</v>
      </c>
      <c r="P80">
        <f t="shared" si="10"/>
        <v>-2</v>
      </c>
      <c r="R80" t="s">
        <v>19</v>
      </c>
      <c r="S80">
        <v>4242</v>
      </c>
      <c r="T80">
        <v>3203</v>
      </c>
      <c r="U80">
        <v>75.510000000000005</v>
      </c>
      <c r="V80">
        <v>1039</v>
      </c>
      <c r="W80">
        <v>24.49</v>
      </c>
      <c r="X80" t="str">
        <f t="shared" si="11"/>
        <v>w_country</v>
      </c>
      <c r="AA80" t="s">
        <v>1518</v>
      </c>
      <c r="AB80" t="s">
        <v>1518</v>
      </c>
      <c r="AC80" t="s">
        <v>492</v>
      </c>
      <c r="AD80" t="s">
        <v>29</v>
      </c>
      <c r="AF80" t="s">
        <v>1695</v>
      </c>
    </row>
    <row r="81" spans="1:32" x14ac:dyDescent="0.3">
      <c r="A81" t="s">
        <v>1508</v>
      </c>
      <c r="B81">
        <v>4896</v>
      </c>
      <c r="C81">
        <v>3402</v>
      </c>
      <c r="D81">
        <v>69.489999999999995</v>
      </c>
      <c r="E81">
        <v>1494</v>
      </c>
      <c r="F81">
        <v>30.51</v>
      </c>
      <c r="H81" t="str">
        <f t="shared" si="7"/>
        <v>w_address</v>
      </c>
      <c r="I81">
        <f t="shared" si="7"/>
        <v>4242</v>
      </c>
      <c r="J81">
        <f t="shared" si="7"/>
        <v>2805</v>
      </c>
      <c r="K81">
        <f t="shared" si="7"/>
        <v>66.12</v>
      </c>
      <c r="L81">
        <f t="shared" si="7"/>
        <v>1437</v>
      </c>
      <c r="M81">
        <f t="shared" si="7"/>
        <v>33.880000000000003</v>
      </c>
      <c r="N81" s="45">
        <f t="shared" si="8"/>
        <v>-9.9468713105076767E-2</v>
      </c>
      <c r="O81">
        <f t="shared" si="9"/>
        <v>-3.370000000000001</v>
      </c>
      <c r="P81">
        <f t="shared" si="10"/>
        <v>57</v>
      </c>
      <c r="R81" t="s">
        <v>1508</v>
      </c>
      <c r="S81">
        <v>4242</v>
      </c>
      <c r="T81">
        <v>2805</v>
      </c>
      <c r="U81">
        <v>66.12</v>
      </c>
      <c r="V81">
        <v>1437</v>
      </c>
      <c r="W81">
        <v>33.880000000000003</v>
      </c>
      <c r="X81" t="str">
        <f t="shared" si="11"/>
        <v>w_address</v>
      </c>
      <c r="AA81" t="s">
        <v>1519</v>
      </c>
      <c r="AB81" t="s">
        <v>1519</v>
      </c>
      <c r="AC81" t="s">
        <v>492</v>
      </c>
      <c r="AD81" t="s">
        <v>29</v>
      </c>
      <c r="AF81" t="s">
        <v>1696</v>
      </c>
    </row>
    <row r="82" spans="1:32" x14ac:dyDescent="0.3">
      <c r="A82" t="s">
        <v>1509</v>
      </c>
      <c r="B82">
        <v>4896</v>
      </c>
      <c r="C82">
        <v>2814</v>
      </c>
      <c r="D82">
        <v>57.48</v>
      </c>
      <c r="E82">
        <v>2082</v>
      </c>
      <c r="F82">
        <v>42.52</v>
      </c>
      <c r="H82" t="str">
        <f t="shared" si="7"/>
        <v>ca_bids</v>
      </c>
      <c r="I82">
        <f t="shared" si="7"/>
        <v>4242</v>
      </c>
      <c r="J82">
        <f t="shared" si="7"/>
        <v>2346</v>
      </c>
      <c r="K82">
        <f t="shared" si="7"/>
        <v>55.3</v>
      </c>
      <c r="L82">
        <f t="shared" si="7"/>
        <v>1896</v>
      </c>
      <c r="M82">
        <f t="shared" si="7"/>
        <v>44.7</v>
      </c>
      <c r="N82" s="45">
        <f t="shared" si="8"/>
        <v>-4.8769574944071581E-2</v>
      </c>
      <c r="O82">
        <f t="shared" si="9"/>
        <v>-2.1799999999999997</v>
      </c>
      <c r="P82">
        <f t="shared" si="10"/>
        <v>186</v>
      </c>
      <c r="R82" t="s">
        <v>1509</v>
      </c>
      <c r="S82">
        <v>4242</v>
      </c>
      <c r="T82">
        <v>2346</v>
      </c>
      <c r="U82">
        <v>55.3</v>
      </c>
      <c r="V82">
        <v>1896</v>
      </c>
      <c r="W82">
        <v>44.7</v>
      </c>
      <c r="X82" t="str">
        <f t="shared" si="11"/>
        <v>ca_bids</v>
      </c>
      <c r="AA82" t="s">
        <v>1520</v>
      </c>
      <c r="AB82" t="s">
        <v>1520</v>
      </c>
      <c r="AC82" t="s">
        <v>492</v>
      </c>
      <c r="AD82" t="s">
        <v>29</v>
      </c>
      <c r="AF82" t="s">
        <v>1697</v>
      </c>
    </row>
    <row r="83" spans="1:32" x14ac:dyDescent="0.3">
      <c r="A83" t="s">
        <v>1510</v>
      </c>
      <c r="B83">
        <v>4896</v>
      </c>
      <c r="C83">
        <v>3255</v>
      </c>
      <c r="D83">
        <v>66.48</v>
      </c>
      <c r="E83">
        <v>1641</v>
      </c>
      <c r="F83">
        <v>33.520000000000003</v>
      </c>
      <c r="H83" t="str">
        <f t="shared" si="7"/>
        <v>lot_title</v>
      </c>
      <c r="I83">
        <f t="shared" si="7"/>
        <v>4242</v>
      </c>
      <c r="J83">
        <f t="shared" si="7"/>
        <v>2757</v>
      </c>
      <c r="K83">
        <f t="shared" si="7"/>
        <v>64.989999999999995</v>
      </c>
      <c r="L83">
        <f t="shared" si="7"/>
        <v>1485</v>
      </c>
      <c r="M83">
        <f t="shared" si="7"/>
        <v>35.01</v>
      </c>
      <c r="N83" s="45">
        <f t="shared" si="8"/>
        <v>-4.2559268780348325E-2</v>
      </c>
      <c r="O83">
        <f t="shared" si="9"/>
        <v>-1.4899999999999949</v>
      </c>
      <c r="P83">
        <f t="shared" si="10"/>
        <v>156</v>
      </c>
      <c r="R83" t="s">
        <v>1510</v>
      </c>
      <c r="S83">
        <v>4242</v>
      </c>
      <c r="T83">
        <v>2757</v>
      </c>
      <c r="U83">
        <v>64.989999999999995</v>
      </c>
      <c r="V83">
        <v>1485</v>
      </c>
      <c r="W83">
        <v>35.01</v>
      </c>
      <c r="X83" t="str">
        <f t="shared" si="11"/>
        <v>lot_title</v>
      </c>
      <c r="AA83" t="s">
        <v>1521</v>
      </c>
      <c r="AB83" t="s">
        <v>1521</v>
      </c>
      <c r="AC83" t="s">
        <v>492</v>
      </c>
      <c r="AD83" t="s">
        <v>29</v>
      </c>
      <c r="AF83" t="s">
        <v>1698</v>
      </c>
    </row>
    <row r="84" spans="1:32" x14ac:dyDescent="0.3">
      <c r="A84" t="s">
        <v>1511</v>
      </c>
      <c r="B84">
        <v>4896</v>
      </c>
      <c r="C84">
        <v>4194</v>
      </c>
      <c r="D84">
        <v>85.66</v>
      </c>
      <c r="E84">
        <v>702</v>
      </c>
      <c r="F84">
        <v>14.34</v>
      </c>
      <c r="H84" t="str">
        <f t="shared" si="7"/>
        <v>ca_award_y</v>
      </c>
      <c r="I84">
        <f t="shared" si="7"/>
        <v>4242</v>
      </c>
      <c r="J84">
        <f t="shared" si="7"/>
        <v>3680</v>
      </c>
      <c r="K84">
        <f t="shared" si="7"/>
        <v>86.75</v>
      </c>
      <c r="L84">
        <f t="shared" si="7"/>
        <v>562</v>
      </c>
      <c r="M84">
        <f t="shared" si="7"/>
        <v>13.25</v>
      </c>
      <c r="N84" s="45">
        <f t="shared" si="8"/>
        <v>8.2264150943396216E-2</v>
      </c>
      <c r="O84">
        <f t="shared" si="9"/>
        <v>1.0899999999999999</v>
      </c>
      <c r="P84">
        <f t="shared" si="10"/>
        <v>140</v>
      </c>
      <c r="R84" t="s">
        <v>1511</v>
      </c>
      <c r="S84">
        <v>4242</v>
      </c>
      <c r="T84">
        <v>3680</v>
      </c>
      <c r="U84">
        <v>86.75</v>
      </c>
      <c r="V84">
        <v>562</v>
      </c>
      <c r="W84">
        <v>13.25</v>
      </c>
      <c r="X84" t="str">
        <f t="shared" si="11"/>
        <v>ca_award_y</v>
      </c>
      <c r="AA84" t="s">
        <v>1522</v>
      </c>
      <c r="AB84" t="s">
        <v>1522</v>
      </c>
      <c r="AC84" t="s">
        <v>492</v>
      </c>
      <c r="AD84" t="s">
        <v>29</v>
      </c>
      <c r="AF84" t="s">
        <v>1699</v>
      </c>
    </row>
    <row r="85" spans="1:32" x14ac:dyDescent="0.3">
      <c r="A85" t="s">
        <v>1512</v>
      </c>
      <c r="B85">
        <v>4896</v>
      </c>
      <c r="C85">
        <v>2804</v>
      </c>
      <c r="D85">
        <v>57.27</v>
      </c>
      <c r="E85">
        <v>2092</v>
      </c>
      <c r="F85">
        <v>42.73</v>
      </c>
      <c r="H85" t="str">
        <f t="shared" si="7"/>
        <v>cpv1</v>
      </c>
      <c r="I85">
        <f t="shared" si="7"/>
        <v>4242</v>
      </c>
      <c r="J85">
        <f t="shared" si="7"/>
        <v>2341</v>
      </c>
      <c r="K85">
        <f t="shared" si="7"/>
        <v>55.19</v>
      </c>
      <c r="L85">
        <f t="shared" si="7"/>
        <v>1901</v>
      </c>
      <c r="M85">
        <f t="shared" si="7"/>
        <v>44.81</v>
      </c>
      <c r="N85" s="45">
        <f t="shared" si="8"/>
        <v>-4.6418210220932947E-2</v>
      </c>
      <c r="O85">
        <f t="shared" si="9"/>
        <v>-2.0800000000000054</v>
      </c>
      <c r="P85">
        <f t="shared" si="10"/>
        <v>191</v>
      </c>
      <c r="R85" t="s">
        <v>1512</v>
      </c>
      <c r="S85">
        <v>4242</v>
      </c>
      <c r="T85">
        <v>2341</v>
      </c>
      <c r="U85">
        <v>55.19</v>
      </c>
      <c r="V85">
        <v>1901</v>
      </c>
      <c r="W85">
        <v>44.81</v>
      </c>
      <c r="X85" t="str">
        <f t="shared" si="11"/>
        <v>cpv1</v>
      </c>
      <c r="AA85" t="s">
        <v>1523</v>
      </c>
      <c r="AB85" t="s">
        <v>1523</v>
      </c>
      <c r="AC85" t="s">
        <v>492</v>
      </c>
      <c r="AD85" t="s">
        <v>29</v>
      </c>
      <c r="AF85" t="s">
        <v>1700</v>
      </c>
    </row>
    <row r="86" spans="1:32" x14ac:dyDescent="0.3">
      <c r="A86" t="s">
        <v>1513</v>
      </c>
      <c r="B86">
        <v>4896</v>
      </c>
      <c r="C86">
        <v>3798</v>
      </c>
      <c r="D86">
        <v>77.569999999999993</v>
      </c>
      <c r="E86">
        <v>1098</v>
      </c>
      <c r="F86">
        <v>22.43</v>
      </c>
      <c r="H86" t="str">
        <f t="shared" si="7"/>
        <v>cpv2</v>
      </c>
      <c r="I86">
        <f t="shared" si="7"/>
        <v>4242</v>
      </c>
      <c r="J86">
        <f t="shared" si="7"/>
        <v>3218</v>
      </c>
      <c r="K86">
        <f t="shared" si="7"/>
        <v>75.86</v>
      </c>
      <c r="L86">
        <f t="shared" si="7"/>
        <v>1024</v>
      </c>
      <c r="M86">
        <f t="shared" si="7"/>
        <v>24.14</v>
      </c>
      <c r="N86" s="45">
        <f t="shared" si="8"/>
        <v>-7.0836785418392736E-2</v>
      </c>
      <c r="O86">
        <f t="shared" si="9"/>
        <v>-1.7100000000000009</v>
      </c>
      <c r="P86">
        <f t="shared" si="10"/>
        <v>74</v>
      </c>
      <c r="R86" t="s">
        <v>1513</v>
      </c>
      <c r="S86">
        <v>4242</v>
      </c>
      <c r="T86">
        <v>3218</v>
      </c>
      <c r="U86">
        <v>75.86</v>
      </c>
      <c r="V86">
        <v>1024</v>
      </c>
      <c r="W86">
        <v>24.14</v>
      </c>
      <c r="X86" t="str">
        <f t="shared" si="11"/>
        <v>cpv2</v>
      </c>
      <c r="AA86" t="s">
        <v>1524</v>
      </c>
      <c r="AB86" t="s">
        <v>1524</v>
      </c>
      <c r="AC86" t="s">
        <v>492</v>
      </c>
      <c r="AD86" t="s">
        <v>29</v>
      </c>
      <c r="AF86" t="s">
        <v>1701</v>
      </c>
    </row>
    <row r="87" spans="1:32" x14ac:dyDescent="0.3">
      <c r="A87" t="s">
        <v>1514</v>
      </c>
      <c r="B87">
        <v>4896</v>
      </c>
      <c r="C87">
        <v>4210</v>
      </c>
      <c r="D87">
        <v>85.99</v>
      </c>
      <c r="E87">
        <v>686</v>
      </c>
      <c r="F87">
        <v>14.01</v>
      </c>
      <c r="H87" t="str">
        <f t="shared" si="7"/>
        <v>cpv3</v>
      </c>
      <c r="I87">
        <f t="shared" si="7"/>
        <v>4242</v>
      </c>
      <c r="J87">
        <f t="shared" si="7"/>
        <v>3577</v>
      </c>
      <c r="K87">
        <f t="shared" si="7"/>
        <v>84.32</v>
      </c>
      <c r="L87">
        <f t="shared" si="7"/>
        <v>665</v>
      </c>
      <c r="M87">
        <f t="shared" si="7"/>
        <v>15.68</v>
      </c>
      <c r="N87" s="45">
        <f t="shared" si="8"/>
        <v>-0.10650510204081633</v>
      </c>
      <c r="O87">
        <f t="shared" si="9"/>
        <v>-1.67</v>
      </c>
      <c r="P87">
        <f t="shared" si="10"/>
        <v>21</v>
      </c>
      <c r="R87" t="s">
        <v>1514</v>
      </c>
      <c r="S87">
        <v>4242</v>
      </c>
      <c r="T87">
        <v>3577</v>
      </c>
      <c r="U87">
        <v>84.32</v>
      </c>
      <c r="V87">
        <v>665</v>
      </c>
      <c r="W87">
        <v>15.68</v>
      </c>
      <c r="X87" t="str">
        <f t="shared" si="11"/>
        <v>cpv3</v>
      </c>
      <c r="AA87" t="s">
        <v>1605</v>
      </c>
      <c r="AB87" t="s">
        <v>1702</v>
      </c>
      <c r="AC87" t="s">
        <v>1703</v>
      </c>
      <c r="AD87" t="s">
        <v>1704</v>
      </c>
      <c r="AF87" t="s">
        <v>276</v>
      </c>
    </row>
    <row r="88" spans="1:32" x14ac:dyDescent="0.3">
      <c r="A88" t="s">
        <v>1515</v>
      </c>
      <c r="B88">
        <v>4896</v>
      </c>
      <c r="C88">
        <v>4435</v>
      </c>
      <c r="D88">
        <v>90.58</v>
      </c>
      <c r="E88">
        <v>461</v>
      </c>
      <c r="F88">
        <v>9.4160000000000004</v>
      </c>
      <c r="H88" t="str">
        <f t="shared" si="7"/>
        <v>cpv4</v>
      </c>
      <c r="I88">
        <f t="shared" si="7"/>
        <v>4242</v>
      </c>
      <c r="J88">
        <f t="shared" si="7"/>
        <v>3778</v>
      </c>
      <c r="K88">
        <f t="shared" si="7"/>
        <v>89.06</v>
      </c>
      <c r="L88">
        <f t="shared" si="7"/>
        <v>464</v>
      </c>
      <c r="M88">
        <f t="shared" si="7"/>
        <v>10.94</v>
      </c>
      <c r="N88" s="45">
        <f t="shared" si="8"/>
        <v>-0.13930530164533814</v>
      </c>
      <c r="O88">
        <f t="shared" si="9"/>
        <v>-1.5239999999999991</v>
      </c>
      <c r="P88">
        <f t="shared" si="10"/>
        <v>-3</v>
      </c>
      <c r="R88" t="s">
        <v>1515</v>
      </c>
      <c r="S88">
        <v>4242</v>
      </c>
      <c r="T88">
        <v>3778</v>
      </c>
      <c r="U88">
        <v>89.06</v>
      </c>
      <c r="V88">
        <v>464</v>
      </c>
      <c r="W88">
        <v>10.94</v>
      </c>
      <c r="X88" t="str">
        <f t="shared" si="11"/>
        <v>cpv4</v>
      </c>
      <c r="AA88" t="s">
        <v>1532</v>
      </c>
      <c r="AB88" t="s">
        <v>1532</v>
      </c>
      <c r="AC88" t="s">
        <v>23</v>
      </c>
      <c r="AD88" t="s">
        <v>49</v>
      </c>
      <c r="AF88" t="s">
        <v>1705</v>
      </c>
    </row>
    <row r="89" spans="1:32" x14ac:dyDescent="0.3">
      <c r="A89" t="s">
        <v>1516</v>
      </c>
      <c r="B89">
        <v>4896</v>
      </c>
      <c r="C89">
        <v>4676</v>
      </c>
      <c r="D89">
        <v>95.51</v>
      </c>
      <c r="E89">
        <v>220</v>
      </c>
      <c r="F89">
        <v>4.4930000000000003</v>
      </c>
      <c r="H89" t="str">
        <f t="shared" si="7"/>
        <v>cpv5</v>
      </c>
      <c r="I89">
        <f t="shared" si="7"/>
        <v>4242</v>
      </c>
      <c r="J89">
        <f t="shared" si="7"/>
        <v>4014</v>
      </c>
      <c r="K89">
        <f t="shared" si="7"/>
        <v>94.63</v>
      </c>
      <c r="L89">
        <f t="shared" si="7"/>
        <v>228</v>
      </c>
      <c r="M89">
        <f t="shared" si="7"/>
        <v>5.375</v>
      </c>
      <c r="N89" s="45">
        <f t="shared" si="8"/>
        <v>-0.1640930232558139</v>
      </c>
      <c r="O89">
        <f t="shared" si="9"/>
        <v>-0.88199999999999967</v>
      </c>
      <c r="P89">
        <f t="shared" si="10"/>
        <v>-8</v>
      </c>
      <c r="R89" t="s">
        <v>1516</v>
      </c>
      <c r="S89">
        <v>4242</v>
      </c>
      <c r="T89">
        <v>4014</v>
      </c>
      <c r="U89">
        <v>94.63</v>
      </c>
      <c r="V89">
        <v>228</v>
      </c>
      <c r="W89">
        <v>5.375</v>
      </c>
      <c r="X89" t="str">
        <f t="shared" si="11"/>
        <v>cpv5</v>
      </c>
      <c r="AA89" t="s">
        <v>1607</v>
      </c>
      <c r="AB89" t="s">
        <v>1706</v>
      </c>
      <c r="AC89" t="s">
        <v>36</v>
      </c>
      <c r="AD89" t="s">
        <v>37</v>
      </c>
      <c r="AF89" t="s">
        <v>1707</v>
      </c>
    </row>
    <row r="90" spans="1:32" x14ac:dyDescent="0.3">
      <c r="A90" t="s">
        <v>1517</v>
      </c>
      <c r="B90">
        <v>4896</v>
      </c>
      <c r="C90">
        <v>4866</v>
      </c>
      <c r="D90">
        <v>99.39</v>
      </c>
      <c r="E90">
        <v>30</v>
      </c>
      <c r="F90">
        <v>0.61270000000000002</v>
      </c>
      <c r="H90" t="str">
        <f t="shared" si="7"/>
        <v>cpv6</v>
      </c>
      <c r="I90">
        <f t="shared" si="7"/>
        <v>4242</v>
      </c>
      <c r="J90">
        <f t="shared" si="7"/>
        <v>4226</v>
      </c>
      <c r="K90">
        <f t="shared" si="7"/>
        <v>99.62</v>
      </c>
      <c r="L90">
        <f t="shared" si="7"/>
        <v>16</v>
      </c>
      <c r="M90">
        <f t="shared" si="7"/>
        <v>0.37719999999999998</v>
      </c>
      <c r="N90" s="45">
        <f t="shared" si="8"/>
        <v>0.62433722163308603</v>
      </c>
      <c r="O90">
        <f t="shared" si="9"/>
        <v>0.23550000000000004</v>
      </c>
      <c r="P90">
        <f t="shared" si="10"/>
        <v>14</v>
      </c>
      <c r="R90" t="s">
        <v>1517</v>
      </c>
      <c r="S90">
        <v>4242</v>
      </c>
      <c r="T90">
        <v>4226</v>
      </c>
      <c r="U90">
        <v>99.62</v>
      </c>
      <c r="V90">
        <v>16</v>
      </c>
      <c r="W90">
        <v>0.37719999999999998</v>
      </c>
      <c r="X90" t="str">
        <f t="shared" si="11"/>
        <v>cpv6</v>
      </c>
      <c r="AA90" t="s">
        <v>1535</v>
      </c>
      <c r="AB90" t="s">
        <v>1535</v>
      </c>
      <c r="AC90" t="s">
        <v>23</v>
      </c>
      <c r="AD90" t="s">
        <v>49</v>
      </c>
      <c r="AF90" t="s">
        <v>1708</v>
      </c>
    </row>
    <row r="91" spans="1:32" x14ac:dyDescent="0.3">
      <c r="A91" t="s">
        <v>1518</v>
      </c>
      <c r="B91">
        <v>4896</v>
      </c>
      <c r="C91">
        <v>4882</v>
      </c>
      <c r="D91">
        <v>99.71</v>
      </c>
      <c r="E91">
        <v>14</v>
      </c>
      <c r="F91">
        <v>0.28589999999999999</v>
      </c>
      <c r="H91" t="str">
        <f t="shared" si="7"/>
        <v>cpv7</v>
      </c>
      <c r="I91">
        <f t="shared" si="7"/>
        <v>4242</v>
      </c>
      <c r="J91">
        <f t="shared" si="7"/>
        <v>4235</v>
      </c>
      <c r="K91">
        <f t="shared" si="7"/>
        <v>99.83</v>
      </c>
      <c r="L91">
        <f t="shared" si="7"/>
        <v>7</v>
      </c>
      <c r="M91">
        <f t="shared" si="7"/>
        <v>0.16500000000000001</v>
      </c>
      <c r="N91" s="45">
        <f t="shared" si="8"/>
        <v>0.73272727272727256</v>
      </c>
      <c r="O91">
        <f t="shared" si="9"/>
        <v>0.12089999999999998</v>
      </c>
      <c r="P91">
        <f t="shared" si="10"/>
        <v>7</v>
      </c>
      <c r="R91" t="s">
        <v>1518</v>
      </c>
      <c r="S91">
        <v>4242</v>
      </c>
      <c r="T91">
        <v>4235</v>
      </c>
      <c r="U91">
        <v>99.83</v>
      </c>
      <c r="V91">
        <v>7</v>
      </c>
      <c r="W91">
        <v>0.16500000000000001</v>
      </c>
      <c r="X91" t="str">
        <f t="shared" si="11"/>
        <v>cpv7</v>
      </c>
      <c r="AA91" t="s">
        <v>1536</v>
      </c>
      <c r="AB91" t="s">
        <v>1536</v>
      </c>
      <c r="AC91" t="s">
        <v>23</v>
      </c>
      <c r="AD91" t="s">
        <v>49</v>
      </c>
      <c r="AF91" t="s">
        <v>1709</v>
      </c>
    </row>
    <row r="92" spans="1:32" x14ac:dyDescent="0.3">
      <c r="A92" t="s">
        <v>1519</v>
      </c>
      <c r="B92">
        <v>4896</v>
      </c>
      <c r="C92">
        <v>4890</v>
      </c>
      <c r="D92">
        <v>99.88</v>
      </c>
      <c r="E92">
        <v>6</v>
      </c>
      <c r="F92">
        <v>0.1225</v>
      </c>
      <c r="H92" t="str">
        <f t="shared" si="7"/>
        <v>cpv8</v>
      </c>
      <c r="I92">
        <f t="shared" si="7"/>
        <v>4242</v>
      </c>
      <c r="J92">
        <f t="shared" si="7"/>
        <v>4240</v>
      </c>
      <c r="K92">
        <f t="shared" si="7"/>
        <v>99.95</v>
      </c>
      <c r="L92">
        <f t="shared" si="7"/>
        <v>2</v>
      </c>
      <c r="M92">
        <f t="shared" si="7"/>
        <v>4.7100000000000003E-2</v>
      </c>
      <c r="N92" s="45">
        <f t="shared" si="8"/>
        <v>1.6008492569002122</v>
      </c>
      <c r="O92">
        <f t="shared" si="9"/>
        <v>7.5399999999999995E-2</v>
      </c>
      <c r="P92">
        <f t="shared" si="10"/>
        <v>4</v>
      </c>
      <c r="R92" t="s">
        <v>1519</v>
      </c>
      <c r="S92">
        <v>4242</v>
      </c>
      <c r="T92">
        <v>4240</v>
      </c>
      <c r="U92">
        <v>99.95</v>
      </c>
      <c r="V92">
        <v>2</v>
      </c>
      <c r="W92">
        <v>4.7100000000000003E-2</v>
      </c>
      <c r="X92" t="str">
        <f t="shared" si="11"/>
        <v>cpv8</v>
      </c>
      <c r="AA92" t="s">
        <v>74</v>
      </c>
      <c r="AB92" t="s">
        <v>74</v>
      </c>
      <c r="AC92" t="s">
        <v>23</v>
      </c>
      <c r="AD92" t="s">
        <v>49</v>
      </c>
      <c r="AF92" t="s">
        <v>1710</v>
      </c>
    </row>
    <row r="93" spans="1:32" x14ac:dyDescent="0.3">
      <c r="A93" t="s">
        <v>1520</v>
      </c>
      <c r="B93">
        <v>4896</v>
      </c>
      <c r="C93">
        <v>4890</v>
      </c>
      <c r="D93">
        <v>99.88</v>
      </c>
      <c r="E93">
        <v>6</v>
      </c>
      <c r="F93">
        <v>0.1225</v>
      </c>
      <c r="H93" t="str">
        <f t="shared" si="7"/>
        <v>cpv9</v>
      </c>
      <c r="I93">
        <f t="shared" si="7"/>
        <v>4242</v>
      </c>
      <c r="J93">
        <f t="shared" si="7"/>
        <v>4240</v>
      </c>
      <c r="K93">
        <f t="shared" si="7"/>
        <v>99.95</v>
      </c>
      <c r="L93">
        <f t="shared" si="7"/>
        <v>2</v>
      </c>
      <c r="M93">
        <f t="shared" si="7"/>
        <v>4.7100000000000003E-2</v>
      </c>
      <c r="N93" s="45">
        <f t="shared" si="8"/>
        <v>1.6008492569002122</v>
      </c>
      <c r="O93">
        <f t="shared" si="9"/>
        <v>7.5399999999999995E-2</v>
      </c>
      <c r="P93">
        <f t="shared" si="10"/>
        <v>4</v>
      </c>
      <c r="R93" t="s">
        <v>1520</v>
      </c>
      <c r="S93">
        <v>4242</v>
      </c>
      <c r="T93">
        <v>4240</v>
      </c>
      <c r="U93">
        <v>99.95</v>
      </c>
      <c r="V93">
        <v>2</v>
      </c>
      <c r="W93">
        <v>4.7100000000000003E-2</v>
      </c>
      <c r="X93" t="str">
        <f t="shared" si="11"/>
        <v>cpv9</v>
      </c>
      <c r="AA93" t="s">
        <v>1539</v>
      </c>
      <c r="AB93" t="s">
        <v>1539</v>
      </c>
      <c r="AC93" t="s">
        <v>92</v>
      </c>
      <c r="AD93" t="s">
        <v>1711</v>
      </c>
      <c r="AE93" t="s">
        <v>1712</v>
      </c>
      <c r="AF93" t="s">
        <v>1713</v>
      </c>
    </row>
    <row r="94" spans="1:32" x14ac:dyDescent="0.3">
      <c r="A94" t="s">
        <v>1521</v>
      </c>
      <c r="B94">
        <v>4896</v>
      </c>
      <c r="C94">
        <v>4892</v>
      </c>
      <c r="D94">
        <v>99.92</v>
      </c>
      <c r="E94">
        <v>4</v>
      </c>
      <c r="F94">
        <v>8.1699999999999995E-2</v>
      </c>
      <c r="H94" t="str">
        <f t="shared" si="7"/>
        <v>cpv10</v>
      </c>
      <c r="I94">
        <f t="shared" si="7"/>
        <v>4242</v>
      </c>
      <c r="J94">
        <f t="shared" si="7"/>
        <v>4240</v>
      </c>
      <c r="K94">
        <f t="shared" si="7"/>
        <v>99.95</v>
      </c>
      <c r="L94">
        <f t="shared" si="7"/>
        <v>2</v>
      </c>
      <c r="M94">
        <f t="shared" si="7"/>
        <v>4.7100000000000003E-2</v>
      </c>
      <c r="N94" s="45">
        <f t="shared" si="8"/>
        <v>0.73460721868365153</v>
      </c>
      <c r="O94">
        <f t="shared" si="9"/>
        <v>3.4599999999999992E-2</v>
      </c>
      <c r="P94">
        <f t="shared" si="10"/>
        <v>2</v>
      </c>
      <c r="R94" t="s">
        <v>1521</v>
      </c>
      <c r="S94">
        <v>4242</v>
      </c>
      <c r="T94">
        <v>4240</v>
      </c>
      <c r="U94">
        <v>99.95</v>
      </c>
      <c r="V94">
        <v>2</v>
      </c>
      <c r="W94">
        <v>4.7100000000000003E-2</v>
      </c>
      <c r="X94" t="str">
        <f t="shared" si="11"/>
        <v>cpv10</v>
      </c>
      <c r="AA94" t="s">
        <v>1609</v>
      </c>
      <c r="AB94" t="s">
        <v>1714</v>
      </c>
      <c r="AC94" t="s">
        <v>503</v>
      </c>
      <c r="AD94" t="s">
        <v>504</v>
      </c>
      <c r="AF94" t="s">
        <v>1715</v>
      </c>
    </row>
    <row r="95" spans="1:32" x14ac:dyDescent="0.3">
      <c r="A95" t="s">
        <v>1522</v>
      </c>
      <c r="B95">
        <v>4896</v>
      </c>
      <c r="C95">
        <v>4894</v>
      </c>
      <c r="D95">
        <v>99.96</v>
      </c>
      <c r="E95">
        <v>2</v>
      </c>
      <c r="F95">
        <v>4.0800000000000003E-2</v>
      </c>
      <c r="H95" t="str">
        <f t="shared" si="7"/>
        <v>cpv11</v>
      </c>
      <c r="I95">
        <f t="shared" si="7"/>
        <v>4242</v>
      </c>
      <c r="J95">
        <f t="shared" si="7"/>
        <v>4241</v>
      </c>
      <c r="K95">
        <f t="shared" si="7"/>
        <v>99.98</v>
      </c>
      <c r="L95">
        <f t="shared" si="7"/>
        <v>1</v>
      </c>
      <c r="M95">
        <f t="shared" si="7"/>
        <v>2.3599999999999999E-2</v>
      </c>
      <c r="N95" s="45">
        <f t="shared" si="8"/>
        <v>0.72881355932203407</v>
      </c>
      <c r="O95">
        <f t="shared" si="9"/>
        <v>1.7200000000000003E-2</v>
      </c>
      <c r="P95">
        <f t="shared" si="10"/>
        <v>1</v>
      </c>
      <c r="R95" t="s">
        <v>1522</v>
      </c>
      <c r="S95">
        <v>4242</v>
      </c>
      <c r="T95">
        <v>4241</v>
      </c>
      <c r="U95">
        <v>99.98</v>
      </c>
      <c r="V95">
        <v>1</v>
      </c>
      <c r="W95">
        <v>2.3599999999999999E-2</v>
      </c>
      <c r="X95" t="str">
        <f t="shared" si="11"/>
        <v>cpv11</v>
      </c>
      <c r="AA95" t="s">
        <v>1541</v>
      </c>
      <c r="AB95" t="s">
        <v>1541</v>
      </c>
      <c r="AC95" t="s">
        <v>1631</v>
      </c>
      <c r="AD95" t="s">
        <v>1632</v>
      </c>
      <c r="AF95" t="s">
        <v>1716</v>
      </c>
    </row>
    <row r="96" spans="1:32" x14ac:dyDescent="0.3">
      <c r="A96" t="s">
        <v>1523</v>
      </c>
      <c r="B96">
        <v>4896</v>
      </c>
      <c r="C96">
        <v>4894</v>
      </c>
      <c r="D96">
        <v>99.96</v>
      </c>
      <c r="E96">
        <v>2</v>
      </c>
      <c r="F96">
        <v>4.0800000000000003E-2</v>
      </c>
      <c r="H96" t="str">
        <f t="shared" si="7"/>
        <v>cpv12</v>
      </c>
      <c r="I96">
        <f t="shared" si="7"/>
        <v>4242</v>
      </c>
      <c r="J96">
        <f t="shared" si="7"/>
        <v>4241</v>
      </c>
      <c r="K96">
        <f t="shared" si="7"/>
        <v>99.98</v>
      </c>
      <c r="L96">
        <f t="shared" si="7"/>
        <v>1</v>
      </c>
      <c r="M96">
        <f t="shared" si="7"/>
        <v>2.3599999999999999E-2</v>
      </c>
      <c r="N96" s="45">
        <f t="shared" si="8"/>
        <v>0.72881355932203407</v>
      </c>
      <c r="O96">
        <f t="shared" si="9"/>
        <v>1.7200000000000003E-2</v>
      </c>
      <c r="P96">
        <f t="shared" si="10"/>
        <v>1</v>
      </c>
      <c r="R96" t="s">
        <v>1523</v>
      </c>
      <c r="S96">
        <v>4242</v>
      </c>
      <c r="T96">
        <v>4241</v>
      </c>
      <c r="U96">
        <v>99.98</v>
      </c>
      <c r="V96">
        <v>1</v>
      </c>
      <c r="W96">
        <v>2.3599999999999999E-2</v>
      </c>
      <c r="X96" t="str">
        <f t="shared" si="11"/>
        <v>cpv12</v>
      </c>
      <c r="AA96" t="s">
        <v>1610</v>
      </c>
      <c r="AB96" t="s">
        <v>1717</v>
      </c>
      <c r="AC96" t="s">
        <v>162</v>
      </c>
      <c r="AD96" t="s">
        <v>596</v>
      </c>
      <c r="AF96" t="s">
        <v>1718</v>
      </c>
    </row>
    <row r="97" spans="1:32" x14ac:dyDescent="0.3">
      <c r="A97" t="s">
        <v>1524</v>
      </c>
      <c r="B97">
        <v>4896</v>
      </c>
      <c r="C97">
        <v>4894</v>
      </c>
      <c r="D97">
        <v>99.96</v>
      </c>
      <c r="E97">
        <v>2</v>
      </c>
      <c r="F97">
        <v>4.0800000000000003E-2</v>
      </c>
      <c r="H97" t="str">
        <f t="shared" si="7"/>
        <v>cpv13</v>
      </c>
      <c r="I97">
        <f t="shared" si="7"/>
        <v>4242</v>
      </c>
      <c r="J97">
        <f t="shared" si="7"/>
        <v>4241</v>
      </c>
      <c r="K97">
        <f t="shared" si="7"/>
        <v>99.98</v>
      </c>
      <c r="L97">
        <f t="shared" si="7"/>
        <v>1</v>
      </c>
      <c r="M97">
        <f t="shared" si="7"/>
        <v>2.3599999999999999E-2</v>
      </c>
      <c r="N97" s="45">
        <f t="shared" si="8"/>
        <v>0.72881355932203407</v>
      </c>
      <c r="O97">
        <f t="shared" si="9"/>
        <v>1.7200000000000003E-2</v>
      </c>
      <c r="P97">
        <f t="shared" si="10"/>
        <v>1</v>
      </c>
      <c r="R97" t="s">
        <v>1524</v>
      </c>
      <c r="S97">
        <v>4242</v>
      </c>
      <c r="T97">
        <v>4241</v>
      </c>
      <c r="U97">
        <v>99.98</v>
      </c>
      <c r="V97">
        <v>1</v>
      </c>
      <c r="W97">
        <v>2.3599999999999999E-2</v>
      </c>
      <c r="X97" t="str">
        <f t="shared" si="11"/>
        <v>cpv13</v>
      </c>
      <c r="AA97" t="s">
        <v>1611</v>
      </c>
      <c r="AB97" t="s">
        <v>1719</v>
      </c>
      <c r="AC97" t="s">
        <v>503</v>
      </c>
      <c r="AD97" t="s">
        <v>504</v>
      </c>
      <c r="AF97" t="s">
        <v>1720</v>
      </c>
    </row>
    <row r="98" spans="1:32" x14ac:dyDescent="0.3">
      <c r="A98" t="s">
        <v>1605</v>
      </c>
      <c r="B98">
        <v>4896</v>
      </c>
      <c r="C98">
        <v>3978</v>
      </c>
      <c r="D98">
        <v>81.25</v>
      </c>
      <c r="E98">
        <v>918</v>
      </c>
      <c r="F98">
        <v>18.75</v>
      </c>
      <c r="H98" t="str">
        <f t="shared" si="7"/>
        <v>related_publication</v>
      </c>
      <c r="I98">
        <f t="shared" si="7"/>
        <v>4242</v>
      </c>
      <c r="J98">
        <f t="shared" si="7"/>
        <v>3320</v>
      </c>
      <c r="K98">
        <f t="shared" si="7"/>
        <v>78.260000000000005</v>
      </c>
      <c r="L98">
        <f t="shared" si="7"/>
        <v>922</v>
      </c>
      <c r="M98">
        <f t="shared" si="7"/>
        <v>21.74</v>
      </c>
      <c r="N98" s="45">
        <f t="shared" si="8"/>
        <v>-0.13753449862005512</v>
      </c>
      <c r="O98">
        <f t="shared" si="9"/>
        <v>-2.9899999999999984</v>
      </c>
      <c r="P98">
        <f t="shared" si="10"/>
        <v>-4</v>
      </c>
      <c r="R98" t="s">
        <v>1605</v>
      </c>
      <c r="S98">
        <v>4242</v>
      </c>
      <c r="T98">
        <v>3320</v>
      </c>
      <c r="U98">
        <v>78.260000000000005</v>
      </c>
      <c r="V98">
        <v>922</v>
      </c>
      <c r="W98">
        <v>21.74</v>
      </c>
      <c r="X98" t="str">
        <f t="shared" si="11"/>
        <v>related_publication</v>
      </c>
      <c r="AA98" t="s">
        <v>1542</v>
      </c>
      <c r="AB98" t="s">
        <v>1542</v>
      </c>
      <c r="AC98" t="s">
        <v>1631</v>
      </c>
      <c r="AD98" t="s">
        <v>1632</v>
      </c>
      <c r="AF98" t="s">
        <v>1721</v>
      </c>
    </row>
    <row r="99" spans="1:32" x14ac:dyDescent="0.3">
      <c r="A99" t="s">
        <v>1525</v>
      </c>
      <c r="B99">
        <v>4896</v>
      </c>
      <c r="C99">
        <v>2804</v>
      </c>
      <c r="D99">
        <v>57.27</v>
      </c>
      <c r="E99">
        <v>2092</v>
      </c>
      <c r="F99">
        <v>42.73</v>
      </c>
      <c r="H99" t="str">
        <f t="shared" si="7"/>
        <v>length_clean</v>
      </c>
      <c r="I99">
        <f t="shared" si="7"/>
        <v>4242</v>
      </c>
      <c r="J99">
        <f t="shared" si="7"/>
        <v>2341</v>
      </c>
      <c r="K99">
        <f t="shared" si="7"/>
        <v>55.19</v>
      </c>
      <c r="L99">
        <f t="shared" si="7"/>
        <v>1901</v>
      </c>
      <c r="M99">
        <f t="shared" si="7"/>
        <v>44.81</v>
      </c>
      <c r="N99" s="45">
        <f t="shared" si="8"/>
        <v>-4.6418210220932947E-2</v>
      </c>
      <c r="O99">
        <f t="shared" si="9"/>
        <v>-2.0800000000000054</v>
      </c>
      <c r="P99">
        <f t="shared" si="10"/>
        <v>191</v>
      </c>
      <c r="R99" t="s">
        <v>1525</v>
      </c>
      <c r="S99">
        <v>4242</v>
      </c>
      <c r="T99">
        <v>2341</v>
      </c>
      <c r="U99">
        <v>55.19</v>
      </c>
      <c r="V99">
        <v>1901</v>
      </c>
      <c r="W99">
        <v>44.81</v>
      </c>
      <c r="X99" t="str">
        <f t="shared" si="11"/>
        <v>length_clean</v>
      </c>
      <c r="AA99" t="s">
        <v>1612</v>
      </c>
      <c r="AB99" t="s">
        <v>1722</v>
      </c>
      <c r="AC99" t="s">
        <v>162</v>
      </c>
      <c r="AD99" t="s">
        <v>596</v>
      </c>
      <c r="AF99" t="s">
        <v>1723</v>
      </c>
    </row>
    <row r="100" spans="1:32" x14ac:dyDescent="0.3">
      <c r="A100" t="s">
        <v>1526</v>
      </c>
      <c r="B100">
        <v>4896</v>
      </c>
      <c r="C100">
        <v>2804</v>
      </c>
      <c r="D100">
        <v>57.27</v>
      </c>
      <c r="E100">
        <v>2092</v>
      </c>
      <c r="F100">
        <v>42.73</v>
      </c>
      <c r="H100" t="str">
        <f t="shared" si="7"/>
        <v>id1</v>
      </c>
      <c r="I100">
        <f t="shared" si="7"/>
        <v>4242</v>
      </c>
      <c r="J100">
        <f t="shared" si="7"/>
        <v>2341</v>
      </c>
      <c r="K100">
        <f t="shared" si="7"/>
        <v>55.19</v>
      </c>
      <c r="L100">
        <f t="shared" si="7"/>
        <v>1901</v>
      </c>
      <c r="M100">
        <f t="shared" si="7"/>
        <v>44.81</v>
      </c>
      <c r="N100" s="45">
        <f t="shared" si="8"/>
        <v>-4.6418210220932947E-2</v>
      </c>
      <c r="O100">
        <f t="shared" si="9"/>
        <v>-2.0800000000000054</v>
      </c>
      <c r="P100">
        <f t="shared" si="10"/>
        <v>191</v>
      </c>
      <c r="R100" t="s">
        <v>1526</v>
      </c>
      <c r="S100">
        <v>4242</v>
      </c>
      <c r="T100">
        <v>2341</v>
      </c>
      <c r="U100">
        <v>55.19</v>
      </c>
      <c r="V100">
        <v>1901</v>
      </c>
      <c r="W100">
        <v>44.81</v>
      </c>
      <c r="X100" t="str">
        <f t="shared" si="11"/>
        <v>id1</v>
      </c>
      <c r="AA100" t="s">
        <v>1613</v>
      </c>
      <c r="AB100" t="s">
        <v>1724</v>
      </c>
      <c r="AC100" t="s">
        <v>503</v>
      </c>
      <c r="AD100" t="s">
        <v>504</v>
      </c>
      <c r="AF100" t="s">
        <v>1725</v>
      </c>
    </row>
    <row r="101" spans="1:32" x14ac:dyDescent="0.3">
      <c r="A101" t="s">
        <v>1527</v>
      </c>
      <c r="B101">
        <v>4896</v>
      </c>
      <c r="C101">
        <v>2804</v>
      </c>
      <c r="D101">
        <v>57.27</v>
      </c>
      <c r="E101">
        <v>2092</v>
      </c>
      <c r="F101">
        <v>42.73</v>
      </c>
      <c r="H101" t="str">
        <f t="shared" si="7"/>
        <v>id2</v>
      </c>
      <c r="I101">
        <f t="shared" si="7"/>
        <v>4242</v>
      </c>
      <c r="J101">
        <f t="shared" si="7"/>
        <v>2341</v>
      </c>
      <c r="K101">
        <f t="shared" si="7"/>
        <v>55.19</v>
      </c>
      <c r="L101">
        <f t="shared" si="7"/>
        <v>1901</v>
      </c>
      <c r="M101">
        <f t="shared" si="7"/>
        <v>44.81</v>
      </c>
      <c r="N101" s="45">
        <f t="shared" si="8"/>
        <v>-4.6418210220932947E-2</v>
      </c>
      <c r="O101">
        <f t="shared" si="9"/>
        <v>-2.0800000000000054</v>
      </c>
      <c r="P101">
        <f t="shared" si="10"/>
        <v>191</v>
      </c>
      <c r="R101" t="s">
        <v>1527</v>
      </c>
      <c r="S101">
        <v>4242</v>
      </c>
      <c r="T101">
        <v>2341</v>
      </c>
      <c r="U101">
        <v>55.19</v>
      </c>
      <c r="V101">
        <v>1901</v>
      </c>
      <c r="W101">
        <v>44.81</v>
      </c>
      <c r="X101" t="str">
        <f t="shared" si="11"/>
        <v>id2</v>
      </c>
      <c r="AA101" t="s">
        <v>1543</v>
      </c>
      <c r="AB101" t="s">
        <v>1543</v>
      </c>
      <c r="AC101" t="s">
        <v>1631</v>
      </c>
      <c r="AD101" t="s">
        <v>1632</v>
      </c>
      <c r="AF101" t="s">
        <v>1726</v>
      </c>
    </row>
    <row r="102" spans="1:32" x14ac:dyDescent="0.3">
      <c r="A102" t="s">
        <v>1528</v>
      </c>
      <c r="B102">
        <v>4896</v>
      </c>
      <c r="C102">
        <v>2804</v>
      </c>
      <c r="D102">
        <v>57.27</v>
      </c>
      <c r="E102">
        <v>2092</v>
      </c>
      <c r="F102">
        <v>42.73</v>
      </c>
      <c r="H102" t="str">
        <f t="shared" ref="H102:M133" si="12">VLOOKUP($A102,$R$5:$W$168,H$4,FALSE)</f>
        <v>id3</v>
      </c>
      <c r="I102">
        <f t="shared" si="12"/>
        <v>4242</v>
      </c>
      <c r="J102">
        <f t="shared" si="12"/>
        <v>2341</v>
      </c>
      <c r="K102">
        <f t="shared" si="12"/>
        <v>55.19</v>
      </c>
      <c r="L102">
        <f t="shared" si="12"/>
        <v>1901</v>
      </c>
      <c r="M102">
        <f t="shared" si="12"/>
        <v>44.81</v>
      </c>
      <c r="N102" s="45">
        <f t="shared" si="8"/>
        <v>-4.6418210220932947E-2</v>
      </c>
      <c r="O102">
        <f t="shared" si="9"/>
        <v>-2.0800000000000054</v>
      </c>
      <c r="P102">
        <f t="shared" si="10"/>
        <v>191</v>
      </c>
      <c r="R102" t="s">
        <v>1528</v>
      </c>
      <c r="S102">
        <v>4242</v>
      </c>
      <c r="T102">
        <v>2341</v>
      </c>
      <c r="U102">
        <v>55.19</v>
      </c>
      <c r="V102">
        <v>1901</v>
      </c>
      <c r="W102">
        <v>44.81</v>
      </c>
      <c r="X102" t="str">
        <f t="shared" si="11"/>
        <v>id3</v>
      </c>
      <c r="AA102" t="s">
        <v>1614</v>
      </c>
      <c r="AB102" t="s">
        <v>1727</v>
      </c>
      <c r="AC102" t="s">
        <v>162</v>
      </c>
      <c r="AD102" t="s">
        <v>596</v>
      </c>
      <c r="AF102" t="s">
        <v>1728</v>
      </c>
    </row>
    <row r="103" spans="1:32" x14ac:dyDescent="0.3">
      <c r="A103" t="s">
        <v>1529</v>
      </c>
      <c r="B103">
        <v>4896</v>
      </c>
      <c r="C103">
        <v>2804</v>
      </c>
      <c r="D103">
        <v>57.27</v>
      </c>
      <c r="E103">
        <v>2092</v>
      </c>
      <c r="F103">
        <v>42.73</v>
      </c>
      <c r="H103" t="str">
        <f t="shared" si="12"/>
        <v>id4</v>
      </c>
      <c r="I103">
        <f t="shared" si="12"/>
        <v>4242</v>
      </c>
      <c r="J103">
        <f t="shared" si="12"/>
        <v>2341</v>
      </c>
      <c r="K103">
        <f t="shared" si="12"/>
        <v>55.19</v>
      </c>
      <c r="L103">
        <f t="shared" si="12"/>
        <v>1901</v>
      </c>
      <c r="M103">
        <f t="shared" si="12"/>
        <v>44.81</v>
      </c>
      <c r="N103" s="45">
        <f t="shared" si="8"/>
        <v>-4.6418210220932947E-2</v>
      </c>
      <c r="O103">
        <f t="shared" si="9"/>
        <v>-2.0800000000000054</v>
      </c>
      <c r="P103">
        <f t="shared" si="10"/>
        <v>191</v>
      </c>
      <c r="R103" t="s">
        <v>1529</v>
      </c>
      <c r="S103">
        <v>4242</v>
      </c>
      <c r="T103">
        <v>2341</v>
      </c>
      <c r="U103">
        <v>55.19</v>
      </c>
      <c r="V103">
        <v>1901</v>
      </c>
      <c r="W103">
        <v>44.81</v>
      </c>
      <c r="X103" t="str">
        <f t="shared" si="11"/>
        <v>id4</v>
      </c>
      <c r="AA103" t="s">
        <v>1545</v>
      </c>
      <c r="AB103" t="s">
        <v>1545</v>
      </c>
      <c r="AC103" t="s">
        <v>23</v>
      </c>
      <c r="AD103" t="s">
        <v>49</v>
      </c>
      <c r="AF103" t="s">
        <v>1729</v>
      </c>
    </row>
    <row r="104" spans="1:32" x14ac:dyDescent="0.3">
      <c r="A104" t="s">
        <v>1530</v>
      </c>
      <c r="B104">
        <v>4896</v>
      </c>
      <c r="C104">
        <v>2805</v>
      </c>
      <c r="D104">
        <v>57.29</v>
      </c>
      <c r="E104">
        <v>2091</v>
      </c>
      <c r="F104">
        <v>42.71</v>
      </c>
      <c r="H104" t="str">
        <f t="shared" si="12"/>
        <v>id5</v>
      </c>
      <c r="I104">
        <f t="shared" si="12"/>
        <v>4242</v>
      </c>
      <c r="J104">
        <f t="shared" si="12"/>
        <v>2342</v>
      </c>
      <c r="K104">
        <f t="shared" si="12"/>
        <v>55.21</v>
      </c>
      <c r="L104">
        <f t="shared" si="12"/>
        <v>1900</v>
      </c>
      <c r="M104">
        <f t="shared" si="12"/>
        <v>44.79</v>
      </c>
      <c r="N104" s="45">
        <f t="shared" si="8"/>
        <v>-4.6438937262781831E-2</v>
      </c>
      <c r="O104">
        <f t="shared" si="9"/>
        <v>-2.0799999999999983</v>
      </c>
      <c r="P104">
        <f t="shared" si="10"/>
        <v>191</v>
      </c>
      <c r="R104" t="s">
        <v>1530</v>
      </c>
      <c r="S104">
        <v>4242</v>
      </c>
      <c r="T104">
        <v>2342</v>
      </c>
      <c r="U104">
        <v>55.21</v>
      </c>
      <c r="V104">
        <v>1900</v>
      </c>
      <c r="W104">
        <v>44.79</v>
      </c>
      <c r="X104" t="str">
        <f t="shared" si="11"/>
        <v>id5</v>
      </c>
      <c r="AA104" t="s">
        <v>1546</v>
      </c>
      <c r="AB104" t="s">
        <v>1546</v>
      </c>
      <c r="AC104" t="s">
        <v>23</v>
      </c>
      <c r="AD104" t="s">
        <v>49</v>
      </c>
      <c r="AF104" t="s">
        <v>1730</v>
      </c>
    </row>
    <row r="105" spans="1:32" x14ac:dyDescent="0.3">
      <c r="A105" t="s">
        <v>1531</v>
      </c>
      <c r="B105">
        <v>4896</v>
      </c>
      <c r="C105">
        <v>4885</v>
      </c>
      <c r="D105">
        <v>99.78</v>
      </c>
      <c r="E105">
        <v>11</v>
      </c>
      <c r="F105">
        <v>0.22470000000000001</v>
      </c>
      <c r="H105" t="str">
        <f t="shared" si="12"/>
        <v>id6</v>
      </c>
      <c r="I105">
        <f t="shared" si="12"/>
        <v>4242</v>
      </c>
      <c r="J105">
        <f t="shared" si="12"/>
        <v>4234</v>
      </c>
      <c r="K105">
        <f t="shared" si="12"/>
        <v>99.81</v>
      </c>
      <c r="L105">
        <f t="shared" si="12"/>
        <v>8</v>
      </c>
      <c r="M105">
        <f t="shared" si="12"/>
        <v>0.18859999999999999</v>
      </c>
      <c r="N105" s="45">
        <f t="shared" si="8"/>
        <v>0.19141039236479335</v>
      </c>
      <c r="O105">
        <f t="shared" si="9"/>
        <v>3.6100000000000021E-2</v>
      </c>
      <c r="P105">
        <f t="shared" si="10"/>
        <v>3</v>
      </c>
      <c r="R105" t="s">
        <v>1531</v>
      </c>
      <c r="S105">
        <v>4242</v>
      </c>
      <c r="T105">
        <v>4234</v>
      </c>
      <c r="U105">
        <v>99.81</v>
      </c>
      <c r="V105">
        <v>8</v>
      </c>
      <c r="W105">
        <v>0.18859999999999999</v>
      </c>
      <c r="X105" t="str">
        <f t="shared" si="11"/>
        <v>id6</v>
      </c>
      <c r="AA105" t="s">
        <v>1555</v>
      </c>
      <c r="AB105" t="s">
        <v>1555</v>
      </c>
      <c r="AC105" t="s">
        <v>23</v>
      </c>
      <c r="AD105" t="s">
        <v>1021</v>
      </c>
      <c r="AE105" t="s">
        <v>1731</v>
      </c>
      <c r="AF105" t="s">
        <v>1732</v>
      </c>
    </row>
    <row r="106" spans="1:32" x14ac:dyDescent="0.3">
      <c r="A106" t="s">
        <v>1532</v>
      </c>
      <c r="B106">
        <v>4896</v>
      </c>
      <c r="C106">
        <v>2804</v>
      </c>
      <c r="D106">
        <v>57.27</v>
      </c>
      <c r="E106">
        <v>2092</v>
      </c>
      <c r="F106">
        <v>42.73</v>
      </c>
      <c r="H106" t="str">
        <f t="shared" si="12"/>
        <v>nr_lots</v>
      </c>
      <c r="I106">
        <f t="shared" si="12"/>
        <v>4242</v>
      </c>
      <c r="J106">
        <f t="shared" si="12"/>
        <v>2341</v>
      </c>
      <c r="K106">
        <f t="shared" si="12"/>
        <v>55.19</v>
      </c>
      <c r="L106">
        <f t="shared" si="12"/>
        <v>1901</v>
      </c>
      <c r="M106">
        <f t="shared" si="12"/>
        <v>44.81</v>
      </c>
      <c r="N106" s="45">
        <f t="shared" si="8"/>
        <v>-4.6418210220932947E-2</v>
      </c>
      <c r="O106">
        <f t="shared" si="9"/>
        <v>-2.0800000000000054</v>
      </c>
      <c r="P106">
        <f t="shared" si="10"/>
        <v>191</v>
      </c>
      <c r="R106" t="s">
        <v>1532</v>
      </c>
      <c r="S106">
        <v>4242</v>
      </c>
      <c r="T106">
        <v>2341</v>
      </c>
      <c r="U106">
        <v>55.19</v>
      </c>
      <c r="V106">
        <v>1901</v>
      </c>
      <c r="W106">
        <v>44.81</v>
      </c>
      <c r="X106" t="str">
        <f t="shared" si="11"/>
        <v>nr_lots</v>
      </c>
      <c r="AA106" t="s">
        <v>1558</v>
      </c>
      <c r="AB106" t="s">
        <v>1558</v>
      </c>
      <c r="AC106" t="s">
        <v>23</v>
      </c>
      <c r="AD106" t="s">
        <v>49</v>
      </c>
      <c r="AF106" t="s">
        <v>1733</v>
      </c>
    </row>
    <row r="107" spans="1:32" x14ac:dyDescent="0.3">
      <c r="A107" t="s">
        <v>1533</v>
      </c>
      <c r="B107">
        <v>4896</v>
      </c>
      <c r="C107">
        <v>2804</v>
      </c>
      <c r="D107">
        <v>57.27</v>
      </c>
      <c r="E107">
        <v>2092</v>
      </c>
      <c r="F107">
        <v>42.73</v>
      </c>
      <c r="H107" t="str">
        <f t="shared" si="12"/>
        <v>tag</v>
      </c>
      <c r="I107">
        <f t="shared" si="12"/>
        <v>4242</v>
      </c>
      <c r="J107">
        <f t="shared" si="12"/>
        <v>2341</v>
      </c>
      <c r="K107">
        <f t="shared" si="12"/>
        <v>55.19</v>
      </c>
      <c r="L107">
        <f t="shared" si="12"/>
        <v>1901</v>
      </c>
      <c r="M107">
        <f t="shared" si="12"/>
        <v>44.81</v>
      </c>
      <c r="N107" s="45">
        <f t="shared" si="8"/>
        <v>-4.6418210220932947E-2</v>
      </c>
      <c r="O107">
        <f t="shared" si="9"/>
        <v>-2.0800000000000054</v>
      </c>
      <c r="P107">
        <f t="shared" si="10"/>
        <v>191</v>
      </c>
      <c r="R107" t="s">
        <v>1533</v>
      </c>
      <c r="S107">
        <v>4242</v>
      </c>
      <c r="T107">
        <v>2341</v>
      </c>
      <c r="U107">
        <v>55.19</v>
      </c>
      <c r="V107">
        <v>1901</v>
      </c>
      <c r="W107">
        <v>44.81</v>
      </c>
      <c r="X107" t="str">
        <f t="shared" si="11"/>
        <v>tag</v>
      </c>
      <c r="AA107" t="s">
        <v>1086</v>
      </c>
      <c r="AB107" t="s">
        <v>1086</v>
      </c>
      <c r="AC107" t="s">
        <v>23</v>
      </c>
      <c r="AD107" t="s">
        <v>129</v>
      </c>
      <c r="AE107" t="s">
        <v>1734</v>
      </c>
      <c r="AF107" t="s">
        <v>1735</v>
      </c>
    </row>
    <row r="108" spans="1:32" x14ac:dyDescent="0.3">
      <c r="A108" s="10" t="s">
        <v>1534</v>
      </c>
      <c r="B108" s="10">
        <v>4896</v>
      </c>
      <c r="C108" s="10">
        <v>4776</v>
      </c>
      <c r="D108" s="10">
        <v>97.55</v>
      </c>
      <c r="E108" s="10">
        <v>120</v>
      </c>
      <c r="F108" s="10">
        <v>2.4510000000000001</v>
      </c>
      <c r="G108" s="10"/>
      <c r="H108" s="10" t="str">
        <f t="shared" si="12"/>
        <v>id_lot_hand</v>
      </c>
      <c r="I108" s="10">
        <f t="shared" si="12"/>
        <v>4242</v>
      </c>
      <c r="J108" s="10">
        <f t="shared" si="12"/>
        <v>3982</v>
      </c>
      <c r="K108" s="10">
        <f t="shared" si="12"/>
        <v>93.87</v>
      </c>
      <c r="L108" s="10">
        <f t="shared" si="12"/>
        <v>260</v>
      </c>
      <c r="M108" s="10">
        <f t="shared" si="12"/>
        <v>6.1289999999999996</v>
      </c>
      <c r="N108" s="51">
        <f t="shared" si="8"/>
        <v>-0.60009789525208024</v>
      </c>
      <c r="O108" s="10">
        <f t="shared" si="9"/>
        <v>-3.6779999999999995</v>
      </c>
      <c r="P108" s="10">
        <f t="shared" si="10"/>
        <v>-140</v>
      </c>
      <c r="R108" t="s">
        <v>1534</v>
      </c>
      <c r="S108">
        <v>4242</v>
      </c>
      <c r="T108">
        <v>3982</v>
      </c>
      <c r="U108">
        <v>93.87</v>
      </c>
      <c r="V108">
        <v>260</v>
      </c>
      <c r="W108">
        <v>6.1289999999999996</v>
      </c>
      <c r="X108" t="str">
        <f t="shared" si="11"/>
        <v>id_lot_hand</v>
      </c>
      <c r="AA108" t="s">
        <v>1567</v>
      </c>
      <c r="AB108" t="s">
        <v>1567</v>
      </c>
      <c r="AC108" t="s">
        <v>23</v>
      </c>
      <c r="AD108" t="s">
        <v>49</v>
      </c>
      <c r="AF108" t="s">
        <v>1744</v>
      </c>
    </row>
    <row r="109" spans="1:32" x14ac:dyDescent="0.3">
      <c r="A109" s="10" t="s">
        <v>1606</v>
      </c>
      <c r="B109" s="10">
        <v>4896</v>
      </c>
      <c r="C109" s="10">
        <v>3673</v>
      </c>
      <c r="D109" s="10">
        <v>75.02</v>
      </c>
      <c r="E109" s="10">
        <v>1223</v>
      </c>
      <c r="F109" s="10">
        <v>24.98</v>
      </c>
      <c r="G109" s="10"/>
      <c r="H109" s="10" t="e">
        <f t="shared" si="12"/>
        <v>#N/A</v>
      </c>
      <c r="I109" s="10" t="e">
        <f t="shared" si="12"/>
        <v>#N/A</v>
      </c>
      <c r="J109" s="10" t="e">
        <f t="shared" si="12"/>
        <v>#N/A</v>
      </c>
      <c r="K109" s="10" t="e">
        <f t="shared" si="12"/>
        <v>#N/A</v>
      </c>
      <c r="L109" s="10" t="e">
        <f t="shared" si="12"/>
        <v>#N/A</v>
      </c>
      <c r="M109" s="10" t="e">
        <f t="shared" si="12"/>
        <v>#N/A</v>
      </c>
      <c r="N109" s="51" t="e">
        <f t="shared" si="8"/>
        <v>#N/A</v>
      </c>
      <c r="O109" s="10" t="e">
        <f t="shared" si="9"/>
        <v>#N/A</v>
      </c>
      <c r="P109" s="10" t="e">
        <f t="shared" si="10"/>
        <v>#N/A</v>
      </c>
      <c r="R109" t="s">
        <v>1607</v>
      </c>
      <c r="S109">
        <v>4242</v>
      </c>
      <c r="T109">
        <v>4092</v>
      </c>
      <c r="U109">
        <v>96.46</v>
      </c>
      <c r="V109">
        <v>150</v>
      </c>
      <c r="W109">
        <v>3.536</v>
      </c>
      <c r="X109" t="str">
        <f t="shared" si="11"/>
        <v>orig_ca_morelots</v>
      </c>
      <c r="AA109" t="s">
        <v>1599</v>
      </c>
      <c r="AB109" t="s">
        <v>1599</v>
      </c>
      <c r="AC109" t="s">
        <v>23</v>
      </c>
      <c r="AD109" t="s">
        <v>49</v>
      </c>
      <c r="AF109" t="s">
        <v>1736</v>
      </c>
    </row>
    <row r="110" spans="1:32" x14ac:dyDescent="0.3">
      <c r="A110" s="10" t="s">
        <v>1607</v>
      </c>
      <c r="B110" s="10">
        <v>4896</v>
      </c>
      <c r="C110" s="10">
        <v>4878</v>
      </c>
      <c r="D110" s="10">
        <v>99.63</v>
      </c>
      <c r="E110" s="10">
        <v>18</v>
      </c>
      <c r="F110" s="10">
        <v>0.36759999999999998</v>
      </c>
      <c r="G110" s="10"/>
      <c r="H110" s="10" t="str">
        <f t="shared" si="12"/>
        <v>orig_ca_morelots</v>
      </c>
      <c r="I110" s="10">
        <f t="shared" si="12"/>
        <v>4242</v>
      </c>
      <c r="J110" s="10">
        <f t="shared" si="12"/>
        <v>4092</v>
      </c>
      <c r="K110" s="10">
        <f t="shared" si="12"/>
        <v>96.46</v>
      </c>
      <c r="L110" s="10">
        <f t="shared" si="12"/>
        <v>150</v>
      </c>
      <c r="M110" s="10">
        <f t="shared" si="12"/>
        <v>3.536</v>
      </c>
      <c r="N110" s="51">
        <f t="shared" si="8"/>
        <v>-0.89604072398190049</v>
      </c>
      <c r="O110" s="10">
        <f t="shared" si="9"/>
        <v>-3.1684000000000001</v>
      </c>
      <c r="P110" s="10">
        <f t="shared" si="10"/>
        <v>-132</v>
      </c>
      <c r="R110" t="s">
        <v>1535</v>
      </c>
      <c r="S110">
        <v>4242</v>
      </c>
      <c r="T110">
        <v>2466</v>
      </c>
      <c r="U110">
        <v>58.13</v>
      </c>
      <c r="V110">
        <v>1776</v>
      </c>
      <c r="W110">
        <v>41.87</v>
      </c>
      <c r="X110" t="str">
        <f t="shared" si="11"/>
        <v>singleb</v>
      </c>
      <c r="AA110" t="s">
        <v>1568</v>
      </c>
      <c r="AB110" t="s">
        <v>1568</v>
      </c>
      <c r="AC110" t="s">
        <v>23</v>
      </c>
      <c r="AD110" t="s">
        <v>1737</v>
      </c>
      <c r="AE110" t="s">
        <v>1738</v>
      </c>
      <c r="AF110" t="s">
        <v>1745</v>
      </c>
    </row>
    <row r="111" spans="1:32" x14ac:dyDescent="0.3">
      <c r="A111" t="s">
        <v>1535</v>
      </c>
      <c r="B111">
        <v>4896</v>
      </c>
      <c r="C111">
        <v>2934</v>
      </c>
      <c r="D111">
        <v>59.93</v>
      </c>
      <c r="E111">
        <v>1962</v>
      </c>
      <c r="F111">
        <v>40.07</v>
      </c>
      <c r="H111" t="str">
        <f t="shared" si="12"/>
        <v>singleb</v>
      </c>
      <c r="I111">
        <f t="shared" si="12"/>
        <v>4242</v>
      </c>
      <c r="J111">
        <f t="shared" si="12"/>
        <v>2466</v>
      </c>
      <c r="K111">
        <f t="shared" si="12"/>
        <v>58.13</v>
      </c>
      <c r="L111">
        <f t="shared" si="12"/>
        <v>1776</v>
      </c>
      <c r="M111">
        <f t="shared" si="12"/>
        <v>41.87</v>
      </c>
      <c r="N111" s="45">
        <f t="shared" si="8"/>
        <v>-4.2990207786004236E-2</v>
      </c>
      <c r="O111">
        <f t="shared" si="9"/>
        <v>-1.7999999999999972</v>
      </c>
      <c r="P111">
        <f t="shared" si="10"/>
        <v>186</v>
      </c>
      <c r="R111" t="s">
        <v>1536</v>
      </c>
      <c r="S111">
        <v>4242</v>
      </c>
      <c r="T111">
        <v>2348</v>
      </c>
      <c r="U111">
        <v>55.35</v>
      </c>
      <c r="V111">
        <v>1894</v>
      </c>
      <c r="W111">
        <v>44.65</v>
      </c>
      <c r="X111" t="str">
        <f t="shared" si="11"/>
        <v>nocft_proc</v>
      </c>
      <c r="AA111" t="s">
        <v>1569</v>
      </c>
      <c r="AB111" t="s">
        <v>1569</v>
      </c>
      <c r="AC111" t="s">
        <v>23</v>
      </c>
      <c r="AD111" t="s">
        <v>1739</v>
      </c>
      <c r="AE111" t="s">
        <v>1740</v>
      </c>
      <c r="AF111" t="s">
        <v>1746</v>
      </c>
    </row>
    <row r="112" spans="1:32" x14ac:dyDescent="0.3">
      <c r="A112" t="s">
        <v>1536</v>
      </c>
      <c r="B112">
        <v>4896</v>
      </c>
      <c r="C112">
        <v>2856</v>
      </c>
      <c r="D112">
        <v>58.33</v>
      </c>
      <c r="E112">
        <v>2040</v>
      </c>
      <c r="F112">
        <v>41.67</v>
      </c>
      <c r="H112" t="str">
        <f t="shared" si="12"/>
        <v>nocft_proc</v>
      </c>
      <c r="I112">
        <f t="shared" si="12"/>
        <v>4242</v>
      </c>
      <c r="J112">
        <f t="shared" si="12"/>
        <v>2348</v>
      </c>
      <c r="K112">
        <f t="shared" si="12"/>
        <v>55.35</v>
      </c>
      <c r="L112">
        <f t="shared" si="12"/>
        <v>1894</v>
      </c>
      <c r="M112">
        <f t="shared" si="12"/>
        <v>44.65</v>
      </c>
      <c r="N112" s="45">
        <f t="shared" si="8"/>
        <v>-6.674132138857776E-2</v>
      </c>
      <c r="O112">
        <f t="shared" si="9"/>
        <v>-2.9799999999999969</v>
      </c>
      <c r="P112">
        <f t="shared" si="10"/>
        <v>146</v>
      </c>
      <c r="R112" t="s">
        <v>74</v>
      </c>
      <c r="S112">
        <v>4242</v>
      </c>
      <c r="T112">
        <v>2348</v>
      </c>
      <c r="U112">
        <v>55.35</v>
      </c>
      <c r="V112">
        <v>1894</v>
      </c>
      <c r="W112">
        <v>44.65</v>
      </c>
      <c r="X112" t="str">
        <f t="shared" si="11"/>
        <v>corr_proc</v>
      </c>
      <c r="AA112" t="s">
        <v>1570</v>
      </c>
      <c r="AB112" t="s">
        <v>1570</v>
      </c>
      <c r="AC112" t="s">
        <v>23</v>
      </c>
      <c r="AD112" t="s">
        <v>49</v>
      </c>
      <c r="AF112" t="s">
        <v>1741</v>
      </c>
    </row>
    <row r="113" spans="1:32" x14ac:dyDescent="0.3">
      <c r="A113" t="s">
        <v>74</v>
      </c>
      <c r="B113">
        <v>4896</v>
      </c>
      <c r="C113">
        <v>2856</v>
      </c>
      <c r="D113">
        <v>58.33</v>
      </c>
      <c r="E113">
        <v>2040</v>
      </c>
      <c r="F113">
        <v>41.67</v>
      </c>
      <c r="H113" t="str">
        <f t="shared" si="12"/>
        <v>corr_proc</v>
      </c>
      <c r="I113">
        <f t="shared" si="12"/>
        <v>4242</v>
      </c>
      <c r="J113">
        <f t="shared" si="12"/>
        <v>2348</v>
      </c>
      <c r="K113">
        <f t="shared" si="12"/>
        <v>55.35</v>
      </c>
      <c r="L113">
        <f t="shared" si="12"/>
        <v>1894</v>
      </c>
      <c r="M113">
        <f t="shared" si="12"/>
        <v>44.65</v>
      </c>
      <c r="N113" s="45">
        <f t="shared" si="8"/>
        <v>-6.674132138857776E-2</v>
      </c>
      <c r="O113">
        <f t="shared" si="9"/>
        <v>-2.9799999999999969</v>
      </c>
      <c r="P113">
        <f t="shared" si="10"/>
        <v>146</v>
      </c>
      <c r="R113" t="s">
        <v>1537</v>
      </c>
      <c r="S113">
        <v>4242</v>
      </c>
      <c r="T113">
        <v>640</v>
      </c>
      <c r="U113">
        <v>15.09</v>
      </c>
      <c r="V113">
        <v>3602</v>
      </c>
      <c r="W113">
        <v>84.91</v>
      </c>
      <c r="X113" t="str">
        <f t="shared" si="11"/>
        <v>cftmerge</v>
      </c>
      <c r="AA113" t="s">
        <v>1573</v>
      </c>
      <c r="AB113" t="s">
        <v>1573</v>
      </c>
      <c r="AC113" t="s">
        <v>23</v>
      </c>
      <c r="AD113" t="s">
        <v>49</v>
      </c>
      <c r="AE113" t="s">
        <v>1742</v>
      </c>
      <c r="AF113" t="s">
        <v>1743</v>
      </c>
    </row>
    <row r="114" spans="1:32" x14ac:dyDescent="0.3">
      <c r="A114" t="s">
        <v>1537</v>
      </c>
      <c r="B114">
        <v>4896</v>
      </c>
      <c r="C114">
        <v>734</v>
      </c>
      <c r="D114">
        <v>14.99</v>
      </c>
      <c r="E114">
        <v>4162</v>
      </c>
      <c r="F114">
        <v>85.01</v>
      </c>
      <c r="H114" t="str">
        <f t="shared" si="12"/>
        <v>cftmerge</v>
      </c>
      <c r="I114">
        <f t="shared" si="12"/>
        <v>4242</v>
      </c>
      <c r="J114">
        <f t="shared" si="12"/>
        <v>640</v>
      </c>
      <c r="K114">
        <f t="shared" si="12"/>
        <v>15.09</v>
      </c>
      <c r="L114">
        <f t="shared" si="12"/>
        <v>3602</v>
      </c>
      <c r="M114">
        <f t="shared" si="12"/>
        <v>84.91</v>
      </c>
      <c r="N114" s="45">
        <f t="shared" si="8"/>
        <v>1.1777175833236194E-3</v>
      </c>
      <c r="O114">
        <f t="shared" si="9"/>
        <v>0.10000000000000853</v>
      </c>
      <c r="P114">
        <f t="shared" si="10"/>
        <v>560</v>
      </c>
      <c r="R114" t="s">
        <v>1538</v>
      </c>
      <c r="S114">
        <v>4242</v>
      </c>
      <c r="T114">
        <v>640</v>
      </c>
      <c r="U114">
        <v>15.09</v>
      </c>
      <c r="V114">
        <v>3602</v>
      </c>
      <c r="W114">
        <v>84.91</v>
      </c>
      <c r="X114" t="str">
        <f t="shared" si="11"/>
        <v>d</v>
      </c>
      <c r="AA114" t="s">
        <v>1624</v>
      </c>
      <c r="AB114" t="s">
        <v>1624</v>
      </c>
      <c r="AC114" t="s">
        <v>23</v>
      </c>
      <c r="AD114" t="s">
        <v>49</v>
      </c>
      <c r="AF114" t="s">
        <v>1747</v>
      </c>
    </row>
    <row r="115" spans="1:32" x14ac:dyDescent="0.3">
      <c r="A115" t="s">
        <v>1538</v>
      </c>
      <c r="B115">
        <v>4896</v>
      </c>
      <c r="C115">
        <v>734</v>
      </c>
      <c r="D115">
        <v>14.99</v>
      </c>
      <c r="E115">
        <v>4162</v>
      </c>
      <c r="F115">
        <v>85.01</v>
      </c>
      <c r="H115" t="str">
        <f t="shared" si="12"/>
        <v>d</v>
      </c>
      <c r="I115">
        <f t="shared" si="12"/>
        <v>4242</v>
      </c>
      <c r="J115">
        <f t="shared" si="12"/>
        <v>640</v>
      </c>
      <c r="K115">
        <f t="shared" si="12"/>
        <v>15.09</v>
      </c>
      <c r="L115">
        <f t="shared" si="12"/>
        <v>3602</v>
      </c>
      <c r="M115">
        <f t="shared" si="12"/>
        <v>84.91</v>
      </c>
      <c r="N115" s="45">
        <f t="shared" si="8"/>
        <v>1.1777175833236194E-3</v>
      </c>
      <c r="O115">
        <f t="shared" si="9"/>
        <v>0.10000000000000853</v>
      </c>
      <c r="P115">
        <f t="shared" si="10"/>
        <v>560</v>
      </c>
      <c r="R115" t="s">
        <v>1539</v>
      </c>
      <c r="S115">
        <v>4242</v>
      </c>
      <c r="T115">
        <v>2341</v>
      </c>
      <c r="U115">
        <v>55.19</v>
      </c>
      <c r="V115">
        <v>1901</v>
      </c>
      <c r="W115">
        <v>44.81</v>
      </c>
      <c r="X115" t="str">
        <f t="shared" si="11"/>
        <v>cpv_div</v>
      </c>
    </row>
    <row r="116" spans="1:32" x14ac:dyDescent="0.3">
      <c r="A116" t="s">
        <v>1539</v>
      </c>
      <c r="B116">
        <v>4896</v>
      </c>
      <c r="C116">
        <v>2804</v>
      </c>
      <c r="D116">
        <v>57.27</v>
      </c>
      <c r="E116">
        <v>2092</v>
      </c>
      <c r="F116">
        <v>42.73</v>
      </c>
      <c r="H116" t="str">
        <f t="shared" si="12"/>
        <v>cpv_div</v>
      </c>
      <c r="I116">
        <f t="shared" si="12"/>
        <v>4242</v>
      </c>
      <c r="J116">
        <f t="shared" si="12"/>
        <v>2341</v>
      </c>
      <c r="K116">
        <f t="shared" si="12"/>
        <v>55.19</v>
      </c>
      <c r="L116">
        <f t="shared" si="12"/>
        <v>1901</v>
      </c>
      <c r="M116">
        <f t="shared" si="12"/>
        <v>44.81</v>
      </c>
      <c r="N116" s="45">
        <f t="shared" si="8"/>
        <v>-4.6418210220932947E-2</v>
      </c>
      <c r="O116">
        <f t="shared" si="9"/>
        <v>-2.0800000000000054</v>
      </c>
      <c r="P116">
        <f t="shared" si="10"/>
        <v>191</v>
      </c>
      <c r="R116" t="s">
        <v>1540</v>
      </c>
      <c r="S116">
        <v>4242</v>
      </c>
      <c r="T116">
        <v>2341</v>
      </c>
      <c r="U116">
        <v>55.19</v>
      </c>
      <c r="V116">
        <v>1901</v>
      </c>
      <c r="W116">
        <v>44.81</v>
      </c>
      <c r="X116" t="str">
        <f t="shared" si="11"/>
        <v>qanb_country</v>
      </c>
    </row>
    <row r="117" spans="1:32" x14ac:dyDescent="0.3">
      <c r="A117" t="s">
        <v>1540</v>
      </c>
      <c r="B117">
        <v>4896</v>
      </c>
      <c r="C117">
        <v>2804</v>
      </c>
      <c r="D117">
        <v>57.27</v>
      </c>
      <c r="E117">
        <v>2092</v>
      </c>
      <c r="F117">
        <v>42.73</v>
      </c>
      <c r="H117" t="str">
        <f t="shared" si="12"/>
        <v>qanb_country</v>
      </c>
      <c r="I117">
        <f t="shared" si="12"/>
        <v>4242</v>
      </c>
      <c r="J117">
        <f t="shared" si="12"/>
        <v>2341</v>
      </c>
      <c r="K117">
        <f t="shared" si="12"/>
        <v>55.19</v>
      </c>
      <c r="L117">
        <f t="shared" si="12"/>
        <v>1901</v>
      </c>
      <c r="M117">
        <f t="shared" si="12"/>
        <v>44.81</v>
      </c>
      <c r="N117" s="45">
        <f t="shared" si="8"/>
        <v>-4.6418210220932947E-2</v>
      </c>
      <c r="O117">
        <f t="shared" si="9"/>
        <v>-2.0800000000000054</v>
      </c>
      <c r="P117">
        <f t="shared" si="10"/>
        <v>191</v>
      </c>
      <c r="R117" t="s">
        <v>1608</v>
      </c>
      <c r="S117">
        <v>4242</v>
      </c>
      <c r="T117">
        <v>2348</v>
      </c>
      <c r="U117">
        <v>55.35</v>
      </c>
      <c r="V117">
        <v>1894</v>
      </c>
      <c r="W117">
        <v>44.65</v>
      </c>
      <c r="X117" t="str">
        <f t="shared" si="11"/>
        <v>qca_procedure</v>
      </c>
    </row>
    <row r="118" spans="1:32" x14ac:dyDescent="0.3">
      <c r="A118" t="s">
        <v>1608</v>
      </c>
      <c r="B118">
        <v>4896</v>
      </c>
      <c r="C118">
        <v>2856</v>
      </c>
      <c r="D118">
        <v>58.33</v>
      </c>
      <c r="E118">
        <v>2040</v>
      </c>
      <c r="F118">
        <v>41.67</v>
      </c>
      <c r="H118" t="str">
        <f t="shared" si="12"/>
        <v>qca_procedure</v>
      </c>
      <c r="I118">
        <f t="shared" si="12"/>
        <v>4242</v>
      </c>
      <c r="J118">
        <f t="shared" si="12"/>
        <v>2348</v>
      </c>
      <c r="K118">
        <f t="shared" si="12"/>
        <v>55.35</v>
      </c>
      <c r="L118">
        <f t="shared" si="12"/>
        <v>1894</v>
      </c>
      <c r="M118">
        <f t="shared" si="12"/>
        <v>44.65</v>
      </c>
      <c r="N118" s="45">
        <f t="shared" si="8"/>
        <v>-6.674132138857776E-2</v>
      </c>
      <c r="O118">
        <f t="shared" si="9"/>
        <v>-2.9799999999999969</v>
      </c>
      <c r="P118">
        <f t="shared" si="10"/>
        <v>146</v>
      </c>
      <c r="R118" t="s">
        <v>231</v>
      </c>
      <c r="S118">
        <v>4242</v>
      </c>
      <c r="T118">
        <v>3758</v>
      </c>
      <c r="U118">
        <v>88.59</v>
      </c>
      <c r="V118">
        <v>484</v>
      </c>
      <c r="W118">
        <v>11.41</v>
      </c>
      <c r="X118" t="str">
        <f t="shared" si="11"/>
        <v>lca_contract_value</v>
      </c>
    </row>
    <row r="119" spans="1:32" x14ac:dyDescent="0.3">
      <c r="A119" t="s">
        <v>231</v>
      </c>
      <c r="B119">
        <v>4896</v>
      </c>
      <c r="C119">
        <v>4324</v>
      </c>
      <c r="D119">
        <v>88.32</v>
      </c>
      <c r="E119">
        <v>572</v>
      </c>
      <c r="F119">
        <v>11.68</v>
      </c>
      <c r="H119" t="str">
        <f t="shared" si="12"/>
        <v>lca_contract_value</v>
      </c>
      <c r="I119">
        <f t="shared" si="12"/>
        <v>4242</v>
      </c>
      <c r="J119">
        <f t="shared" si="12"/>
        <v>3758</v>
      </c>
      <c r="K119">
        <f t="shared" si="12"/>
        <v>88.59</v>
      </c>
      <c r="L119">
        <f t="shared" si="12"/>
        <v>484</v>
      </c>
      <c r="M119">
        <f t="shared" si="12"/>
        <v>11.41</v>
      </c>
      <c r="N119" s="45">
        <f t="shared" si="8"/>
        <v>2.3663453111305834E-2</v>
      </c>
      <c r="O119">
        <f t="shared" si="9"/>
        <v>0.26999999999999957</v>
      </c>
      <c r="P119">
        <f t="shared" si="10"/>
        <v>88</v>
      </c>
      <c r="R119" t="s">
        <v>1609</v>
      </c>
      <c r="S119">
        <v>4242</v>
      </c>
      <c r="T119">
        <v>1183</v>
      </c>
      <c r="U119">
        <v>27.89</v>
      </c>
      <c r="V119">
        <v>3059</v>
      </c>
      <c r="W119">
        <v>72.11</v>
      </c>
      <c r="X119" t="str">
        <f t="shared" si="11"/>
        <v>pin_id_document1</v>
      </c>
    </row>
    <row r="120" spans="1:32" x14ac:dyDescent="0.3">
      <c r="A120" t="s">
        <v>1609</v>
      </c>
      <c r="B120">
        <v>4896</v>
      </c>
      <c r="C120">
        <v>1354</v>
      </c>
      <c r="D120">
        <v>27.66</v>
      </c>
      <c r="E120">
        <v>3542</v>
      </c>
      <c r="F120">
        <v>72.34</v>
      </c>
      <c r="H120" t="str">
        <f t="shared" si="12"/>
        <v>pin_id_document1</v>
      </c>
      <c r="I120">
        <f t="shared" si="12"/>
        <v>4242</v>
      </c>
      <c r="J120">
        <f t="shared" si="12"/>
        <v>1183</v>
      </c>
      <c r="K120">
        <f t="shared" si="12"/>
        <v>27.89</v>
      </c>
      <c r="L120">
        <f t="shared" si="12"/>
        <v>3059</v>
      </c>
      <c r="M120">
        <f t="shared" si="12"/>
        <v>72.11</v>
      </c>
      <c r="N120" s="45">
        <f t="shared" si="8"/>
        <v>3.1895714880044927E-3</v>
      </c>
      <c r="O120">
        <f t="shared" si="9"/>
        <v>0.23000000000000398</v>
      </c>
      <c r="P120">
        <f t="shared" si="10"/>
        <v>483</v>
      </c>
      <c r="R120" t="s">
        <v>1541</v>
      </c>
      <c r="S120">
        <v>4242</v>
      </c>
      <c r="T120">
        <v>1183</v>
      </c>
      <c r="U120">
        <v>27.89</v>
      </c>
      <c r="V120">
        <v>3059</v>
      </c>
      <c r="W120">
        <v>72.11</v>
      </c>
      <c r="X120" t="str">
        <f t="shared" si="11"/>
        <v>pin_url1</v>
      </c>
    </row>
    <row r="121" spans="1:32" x14ac:dyDescent="0.3">
      <c r="A121" t="s">
        <v>1541</v>
      </c>
      <c r="B121">
        <v>4896</v>
      </c>
      <c r="C121">
        <v>1354</v>
      </c>
      <c r="D121">
        <v>27.66</v>
      </c>
      <c r="E121">
        <v>3542</v>
      </c>
      <c r="F121">
        <v>72.34</v>
      </c>
      <c r="H121" t="str">
        <f t="shared" si="12"/>
        <v>pin_url1</v>
      </c>
      <c r="I121">
        <f t="shared" si="12"/>
        <v>4242</v>
      </c>
      <c r="J121">
        <f t="shared" si="12"/>
        <v>1183</v>
      </c>
      <c r="K121">
        <f t="shared" si="12"/>
        <v>27.89</v>
      </c>
      <c r="L121">
        <f t="shared" si="12"/>
        <v>3059</v>
      </c>
      <c r="M121">
        <f t="shared" si="12"/>
        <v>72.11</v>
      </c>
      <c r="N121" s="45">
        <f t="shared" si="8"/>
        <v>3.1895714880044927E-3</v>
      </c>
      <c r="O121">
        <f t="shared" si="9"/>
        <v>0.23000000000000398</v>
      </c>
      <c r="P121">
        <f t="shared" si="10"/>
        <v>483</v>
      </c>
      <c r="R121" t="s">
        <v>1610</v>
      </c>
      <c r="S121">
        <v>4242</v>
      </c>
      <c r="T121">
        <v>1183</v>
      </c>
      <c r="U121">
        <v>27.89</v>
      </c>
      <c r="V121">
        <v>3059</v>
      </c>
      <c r="W121">
        <v>72.11</v>
      </c>
      <c r="X121" t="str">
        <f t="shared" si="11"/>
        <v>pin_publication_date1</v>
      </c>
    </row>
    <row r="122" spans="1:32" x14ac:dyDescent="0.3">
      <c r="A122" t="s">
        <v>1610</v>
      </c>
      <c r="B122">
        <v>4896</v>
      </c>
      <c r="C122">
        <v>1354</v>
      </c>
      <c r="D122">
        <v>27.66</v>
      </c>
      <c r="E122">
        <v>3542</v>
      </c>
      <c r="F122">
        <v>72.34</v>
      </c>
      <c r="H122" t="str">
        <f t="shared" si="12"/>
        <v>pin_publication_date1</v>
      </c>
      <c r="I122">
        <f t="shared" si="12"/>
        <v>4242</v>
      </c>
      <c r="J122">
        <f t="shared" si="12"/>
        <v>1183</v>
      </c>
      <c r="K122">
        <f t="shared" si="12"/>
        <v>27.89</v>
      </c>
      <c r="L122">
        <f t="shared" si="12"/>
        <v>3059</v>
      </c>
      <c r="M122">
        <f t="shared" si="12"/>
        <v>72.11</v>
      </c>
      <c r="N122" s="45">
        <f t="shared" si="8"/>
        <v>3.1895714880044927E-3</v>
      </c>
      <c r="O122">
        <f t="shared" si="9"/>
        <v>0.23000000000000398</v>
      </c>
      <c r="P122">
        <f t="shared" si="10"/>
        <v>483</v>
      </c>
      <c r="R122" t="s">
        <v>1611</v>
      </c>
      <c r="S122">
        <v>4242</v>
      </c>
      <c r="T122">
        <v>4181</v>
      </c>
      <c r="U122">
        <v>98.56</v>
      </c>
      <c r="V122">
        <v>61</v>
      </c>
      <c r="W122">
        <v>1.4379999999999999</v>
      </c>
      <c r="X122" t="str">
        <f t="shared" si="11"/>
        <v>pin_id_document2</v>
      </c>
    </row>
    <row r="123" spans="1:32" x14ac:dyDescent="0.3">
      <c r="A123" t="s">
        <v>1611</v>
      </c>
      <c r="B123">
        <v>4896</v>
      </c>
      <c r="C123">
        <v>4823</v>
      </c>
      <c r="D123">
        <v>98.51</v>
      </c>
      <c r="E123">
        <v>73</v>
      </c>
      <c r="F123">
        <v>1.4910000000000001</v>
      </c>
      <c r="H123" t="str">
        <f t="shared" si="12"/>
        <v>pin_id_document2</v>
      </c>
      <c r="I123">
        <f t="shared" si="12"/>
        <v>4242</v>
      </c>
      <c r="J123">
        <f t="shared" si="12"/>
        <v>4181</v>
      </c>
      <c r="K123">
        <f t="shared" si="12"/>
        <v>98.56</v>
      </c>
      <c r="L123">
        <f t="shared" si="12"/>
        <v>61</v>
      </c>
      <c r="M123">
        <f t="shared" si="12"/>
        <v>1.4379999999999999</v>
      </c>
      <c r="N123" s="45">
        <f t="shared" si="8"/>
        <v>3.6856745479833211E-2</v>
      </c>
      <c r="O123">
        <f t="shared" si="9"/>
        <v>5.3000000000000158E-2</v>
      </c>
      <c r="P123">
        <f t="shared" si="10"/>
        <v>12</v>
      </c>
      <c r="R123" t="s">
        <v>1542</v>
      </c>
      <c r="S123">
        <v>4242</v>
      </c>
      <c r="T123">
        <v>4181</v>
      </c>
      <c r="U123">
        <v>98.56</v>
      </c>
      <c r="V123">
        <v>61</v>
      </c>
      <c r="W123">
        <v>1.4379999999999999</v>
      </c>
      <c r="X123" t="str">
        <f t="shared" si="11"/>
        <v>pin_url2</v>
      </c>
    </row>
    <row r="124" spans="1:32" x14ac:dyDescent="0.3">
      <c r="A124" t="s">
        <v>1542</v>
      </c>
      <c r="B124">
        <v>4896</v>
      </c>
      <c r="C124">
        <v>4823</v>
      </c>
      <c r="D124">
        <v>98.51</v>
      </c>
      <c r="E124">
        <v>73</v>
      </c>
      <c r="F124">
        <v>1.4910000000000001</v>
      </c>
      <c r="H124" t="str">
        <f t="shared" si="12"/>
        <v>pin_url2</v>
      </c>
      <c r="I124">
        <f t="shared" si="12"/>
        <v>4242</v>
      </c>
      <c r="J124">
        <f t="shared" si="12"/>
        <v>4181</v>
      </c>
      <c r="K124">
        <f t="shared" si="12"/>
        <v>98.56</v>
      </c>
      <c r="L124">
        <f t="shared" si="12"/>
        <v>61</v>
      </c>
      <c r="M124">
        <f t="shared" si="12"/>
        <v>1.4379999999999999</v>
      </c>
      <c r="N124" s="45">
        <f t="shared" si="8"/>
        <v>3.6856745479833211E-2</v>
      </c>
      <c r="O124">
        <f t="shared" si="9"/>
        <v>5.3000000000000158E-2</v>
      </c>
      <c r="P124">
        <f t="shared" si="10"/>
        <v>12</v>
      </c>
      <c r="R124" t="s">
        <v>1612</v>
      </c>
      <c r="S124">
        <v>4242</v>
      </c>
      <c r="T124">
        <v>4181</v>
      </c>
      <c r="U124">
        <v>98.56</v>
      </c>
      <c r="V124">
        <v>61</v>
      </c>
      <c r="W124">
        <v>1.4379999999999999</v>
      </c>
      <c r="X124" t="str">
        <f t="shared" si="11"/>
        <v>pin_publication_date2</v>
      </c>
    </row>
    <row r="125" spans="1:32" x14ac:dyDescent="0.3">
      <c r="A125" t="s">
        <v>1612</v>
      </c>
      <c r="B125">
        <v>4896</v>
      </c>
      <c r="C125">
        <v>4823</v>
      </c>
      <c r="D125">
        <v>98.51</v>
      </c>
      <c r="E125">
        <v>73</v>
      </c>
      <c r="F125">
        <v>1.4910000000000001</v>
      </c>
      <c r="H125" t="str">
        <f t="shared" si="12"/>
        <v>pin_publication_date2</v>
      </c>
      <c r="I125">
        <f t="shared" si="12"/>
        <v>4242</v>
      </c>
      <c r="J125">
        <f t="shared" si="12"/>
        <v>4181</v>
      </c>
      <c r="K125">
        <f t="shared" si="12"/>
        <v>98.56</v>
      </c>
      <c r="L125">
        <f t="shared" si="12"/>
        <v>61</v>
      </c>
      <c r="M125">
        <f t="shared" si="12"/>
        <v>1.4379999999999999</v>
      </c>
      <c r="N125" s="45">
        <f t="shared" si="8"/>
        <v>3.6856745479833211E-2</v>
      </c>
      <c r="O125">
        <f t="shared" si="9"/>
        <v>5.3000000000000158E-2</v>
      </c>
      <c r="P125">
        <f t="shared" si="10"/>
        <v>12</v>
      </c>
      <c r="R125" t="s">
        <v>1613</v>
      </c>
      <c r="S125">
        <v>4242</v>
      </c>
      <c r="T125">
        <v>4239</v>
      </c>
      <c r="U125">
        <v>99.93</v>
      </c>
      <c r="V125">
        <v>3</v>
      </c>
      <c r="W125">
        <v>7.0699999999999999E-2</v>
      </c>
      <c r="X125" t="str">
        <f t="shared" si="11"/>
        <v>pin_id_document3</v>
      </c>
    </row>
    <row r="126" spans="1:32" x14ac:dyDescent="0.3">
      <c r="A126" t="s">
        <v>1613</v>
      </c>
      <c r="B126">
        <v>4896</v>
      </c>
      <c r="C126">
        <v>4892</v>
      </c>
      <c r="D126">
        <v>99.92</v>
      </c>
      <c r="E126">
        <v>4</v>
      </c>
      <c r="F126">
        <v>8.1699999999999995E-2</v>
      </c>
      <c r="H126" t="str">
        <f t="shared" si="12"/>
        <v>pin_id_document3</v>
      </c>
      <c r="I126">
        <f t="shared" si="12"/>
        <v>4242</v>
      </c>
      <c r="J126">
        <f t="shared" si="12"/>
        <v>4239</v>
      </c>
      <c r="K126">
        <f t="shared" si="12"/>
        <v>99.93</v>
      </c>
      <c r="L126">
        <f t="shared" si="12"/>
        <v>3</v>
      </c>
      <c r="M126">
        <f t="shared" si="12"/>
        <v>7.0699999999999999E-2</v>
      </c>
      <c r="N126" s="45">
        <f t="shared" si="8"/>
        <v>0.15558698727015552</v>
      </c>
      <c r="O126">
        <f t="shared" si="9"/>
        <v>1.0999999999999996E-2</v>
      </c>
      <c r="P126">
        <f t="shared" si="10"/>
        <v>1</v>
      </c>
      <c r="R126" t="s">
        <v>1543</v>
      </c>
      <c r="S126">
        <v>4242</v>
      </c>
      <c r="T126">
        <v>4239</v>
      </c>
      <c r="U126">
        <v>99.93</v>
      </c>
      <c r="V126">
        <v>3</v>
      </c>
      <c r="W126">
        <v>7.0699999999999999E-2</v>
      </c>
      <c r="X126" t="str">
        <f t="shared" si="11"/>
        <v>pin_url3</v>
      </c>
    </row>
    <row r="127" spans="1:32" x14ac:dyDescent="0.3">
      <c r="A127" t="s">
        <v>1543</v>
      </c>
      <c r="B127">
        <v>4896</v>
      </c>
      <c r="C127">
        <v>4892</v>
      </c>
      <c r="D127">
        <v>99.92</v>
      </c>
      <c r="E127">
        <v>4</v>
      </c>
      <c r="F127">
        <v>8.1699999999999995E-2</v>
      </c>
      <c r="H127" t="str">
        <f t="shared" si="12"/>
        <v>pin_url3</v>
      </c>
      <c r="I127">
        <f t="shared" si="12"/>
        <v>4242</v>
      </c>
      <c r="J127">
        <f t="shared" si="12"/>
        <v>4239</v>
      </c>
      <c r="K127">
        <f t="shared" si="12"/>
        <v>99.93</v>
      </c>
      <c r="L127">
        <f t="shared" si="12"/>
        <v>3</v>
      </c>
      <c r="M127">
        <f t="shared" si="12"/>
        <v>7.0699999999999999E-2</v>
      </c>
      <c r="N127" s="45">
        <f t="shared" si="8"/>
        <v>0.15558698727015552</v>
      </c>
      <c r="O127">
        <f t="shared" si="9"/>
        <v>1.0999999999999996E-2</v>
      </c>
      <c r="P127">
        <f t="shared" si="10"/>
        <v>1</v>
      </c>
      <c r="R127" t="s">
        <v>1614</v>
      </c>
      <c r="S127">
        <v>4242</v>
      </c>
      <c r="T127">
        <v>4239</v>
      </c>
      <c r="U127">
        <v>99.93</v>
      </c>
      <c r="V127">
        <v>3</v>
      </c>
      <c r="W127">
        <v>7.0699999999999999E-2</v>
      </c>
      <c r="X127" t="str">
        <f t="shared" si="11"/>
        <v>pin_publication_date3</v>
      </c>
    </row>
    <row r="128" spans="1:32" x14ac:dyDescent="0.3">
      <c r="A128" t="s">
        <v>1614</v>
      </c>
      <c r="B128">
        <v>4896</v>
      </c>
      <c r="C128">
        <v>4892</v>
      </c>
      <c r="D128">
        <v>99.92</v>
      </c>
      <c r="E128">
        <v>4</v>
      </c>
      <c r="F128">
        <v>8.1699999999999995E-2</v>
      </c>
      <c r="H128" t="str">
        <f t="shared" si="12"/>
        <v>pin_publication_date3</v>
      </c>
      <c r="I128">
        <f t="shared" si="12"/>
        <v>4242</v>
      </c>
      <c r="J128">
        <f t="shared" si="12"/>
        <v>4239</v>
      </c>
      <c r="K128">
        <f t="shared" si="12"/>
        <v>99.93</v>
      </c>
      <c r="L128">
        <f t="shared" si="12"/>
        <v>3</v>
      </c>
      <c r="M128">
        <f t="shared" si="12"/>
        <v>7.0699999999999999E-2</v>
      </c>
      <c r="N128" s="45">
        <f t="shared" si="8"/>
        <v>0.15558698727015552</v>
      </c>
      <c r="O128">
        <f t="shared" si="9"/>
        <v>1.0999999999999996E-2</v>
      </c>
      <c r="P128">
        <f t="shared" si="10"/>
        <v>1</v>
      </c>
      <c r="R128" t="s">
        <v>1615</v>
      </c>
      <c r="S128">
        <v>4242</v>
      </c>
      <c r="T128">
        <v>1183</v>
      </c>
      <c r="U128">
        <v>27.89</v>
      </c>
      <c r="V128">
        <v>3059</v>
      </c>
      <c r="W128">
        <v>72.11</v>
      </c>
      <c r="X128" t="str">
        <f t="shared" si="11"/>
        <v>pin_dup_pin_reshape</v>
      </c>
    </row>
    <row r="129" spans="1:24" x14ac:dyDescent="0.3">
      <c r="A129" t="s">
        <v>1615</v>
      </c>
      <c r="B129">
        <v>4896</v>
      </c>
      <c r="C129">
        <v>1354</v>
      </c>
      <c r="D129">
        <v>27.66</v>
      </c>
      <c r="E129">
        <v>3542</v>
      </c>
      <c r="F129">
        <v>72.34</v>
      </c>
      <c r="H129" t="str">
        <f t="shared" si="12"/>
        <v>pin_dup_pin_reshape</v>
      </c>
      <c r="I129">
        <f t="shared" si="12"/>
        <v>4242</v>
      </c>
      <c r="J129">
        <f t="shared" si="12"/>
        <v>1183</v>
      </c>
      <c r="K129">
        <f t="shared" si="12"/>
        <v>27.89</v>
      </c>
      <c r="L129">
        <f t="shared" si="12"/>
        <v>3059</v>
      </c>
      <c r="M129">
        <f t="shared" si="12"/>
        <v>72.11</v>
      </c>
      <c r="N129" s="45">
        <f t="shared" si="8"/>
        <v>3.1895714880044927E-3</v>
      </c>
      <c r="O129">
        <f t="shared" si="9"/>
        <v>0.23000000000000398</v>
      </c>
      <c r="P129">
        <f t="shared" si="10"/>
        <v>483</v>
      </c>
      <c r="R129" t="s">
        <v>1544</v>
      </c>
      <c r="S129">
        <v>4242</v>
      </c>
      <c r="T129">
        <v>0</v>
      </c>
      <c r="U129">
        <v>0</v>
      </c>
      <c r="V129">
        <v>4242</v>
      </c>
      <c r="W129">
        <v>100</v>
      </c>
      <c r="X129" t="str">
        <f t="shared" si="11"/>
        <v>pinmerge</v>
      </c>
    </row>
    <row r="130" spans="1:24" x14ac:dyDescent="0.3">
      <c r="A130" t="s">
        <v>1544</v>
      </c>
      <c r="B130">
        <v>4896</v>
      </c>
      <c r="C130">
        <v>0</v>
      </c>
      <c r="D130">
        <v>0</v>
      </c>
      <c r="E130">
        <v>4896</v>
      </c>
      <c r="F130">
        <v>100</v>
      </c>
      <c r="H130" t="str">
        <f t="shared" si="12"/>
        <v>pinmerge</v>
      </c>
      <c r="I130">
        <f t="shared" si="12"/>
        <v>4242</v>
      </c>
      <c r="J130">
        <f t="shared" si="12"/>
        <v>0</v>
      </c>
      <c r="K130">
        <f t="shared" si="12"/>
        <v>0</v>
      </c>
      <c r="L130">
        <f t="shared" si="12"/>
        <v>4242</v>
      </c>
      <c r="M130">
        <f t="shared" si="12"/>
        <v>100</v>
      </c>
      <c r="N130" s="45">
        <f t="shared" si="8"/>
        <v>0</v>
      </c>
      <c r="O130">
        <f t="shared" si="9"/>
        <v>0</v>
      </c>
      <c r="P130">
        <f t="shared" si="10"/>
        <v>654</v>
      </c>
      <c r="R130" t="s">
        <v>1545</v>
      </c>
      <c r="S130">
        <v>4242</v>
      </c>
      <c r="T130">
        <v>2338</v>
      </c>
      <c r="U130">
        <v>55.12</v>
      </c>
      <c r="V130">
        <v>1904</v>
      </c>
      <c r="W130">
        <v>44.88</v>
      </c>
      <c r="X130" t="str">
        <f t="shared" si="11"/>
        <v>nr_cft</v>
      </c>
    </row>
    <row r="131" spans="1:24" x14ac:dyDescent="0.3">
      <c r="A131" t="s">
        <v>1545</v>
      </c>
      <c r="B131">
        <v>4896</v>
      </c>
      <c r="C131">
        <v>2800</v>
      </c>
      <c r="D131">
        <v>57.19</v>
      </c>
      <c r="E131">
        <v>2096</v>
      </c>
      <c r="F131">
        <v>42.81</v>
      </c>
      <c r="H131" t="str">
        <f t="shared" si="12"/>
        <v>nr_cft</v>
      </c>
      <c r="I131">
        <f t="shared" si="12"/>
        <v>4242</v>
      </c>
      <c r="J131">
        <f t="shared" si="12"/>
        <v>2338</v>
      </c>
      <c r="K131">
        <f t="shared" si="12"/>
        <v>55.12</v>
      </c>
      <c r="L131">
        <f t="shared" si="12"/>
        <v>1904</v>
      </c>
      <c r="M131">
        <f t="shared" si="12"/>
        <v>44.88</v>
      </c>
      <c r="N131" s="45">
        <f t="shared" si="8"/>
        <v>-4.6122994652406421E-2</v>
      </c>
      <c r="O131">
        <f t="shared" si="9"/>
        <v>-2.0700000000000003</v>
      </c>
      <c r="P131">
        <f t="shared" si="10"/>
        <v>192</v>
      </c>
      <c r="R131" t="s">
        <v>1546</v>
      </c>
      <c r="S131">
        <v>4242</v>
      </c>
      <c r="T131">
        <v>2341</v>
      </c>
      <c r="U131">
        <v>55.19</v>
      </c>
      <c r="V131">
        <v>1901</v>
      </c>
      <c r="W131">
        <v>44.81</v>
      </c>
      <c r="X131" t="str">
        <f t="shared" si="11"/>
        <v>nr_pin</v>
      </c>
    </row>
    <row r="132" spans="1:24" x14ac:dyDescent="0.3">
      <c r="A132" t="s">
        <v>1546</v>
      </c>
      <c r="B132">
        <v>4896</v>
      </c>
      <c r="C132">
        <v>2804</v>
      </c>
      <c r="D132">
        <v>57.27</v>
      </c>
      <c r="E132">
        <v>2092</v>
      </c>
      <c r="F132">
        <v>42.73</v>
      </c>
      <c r="H132" t="str">
        <f t="shared" si="12"/>
        <v>nr_pin</v>
      </c>
      <c r="I132">
        <f t="shared" si="12"/>
        <v>4242</v>
      </c>
      <c r="J132">
        <f t="shared" si="12"/>
        <v>2341</v>
      </c>
      <c r="K132">
        <f t="shared" si="12"/>
        <v>55.19</v>
      </c>
      <c r="L132">
        <f t="shared" si="12"/>
        <v>1901</v>
      </c>
      <c r="M132">
        <f t="shared" si="12"/>
        <v>44.81</v>
      </c>
      <c r="N132" s="45">
        <f t="shared" si="8"/>
        <v>-4.6418210220932947E-2</v>
      </c>
      <c r="O132">
        <f t="shared" si="9"/>
        <v>-2.0800000000000054</v>
      </c>
      <c r="P132">
        <f t="shared" si="10"/>
        <v>191</v>
      </c>
      <c r="R132" t="s">
        <v>1547</v>
      </c>
      <c r="S132">
        <v>4242</v>
      </c>
      <c r="T132">
        <v>2342</v>
      </c>
      <c r="U132">
        <v>55.21</v>
      </c>
      <c r="V132">
        <v>1900</v>
      </c>
      <c r="W132">
        <v>44.79</v>
      </c>
      <c r="X132" t="str">
        <f t="shared" si="11"/>
        <v>country</v>
      </c>
    </row>
    <row r="133" spans="1:24" x14ac:dyDescent="0.3">
      <c r="A133" t="s">
        <v>1547</v>
      </c>
      <c r="B133">
        <v>4896</v>
      </c>
      <c r="C133">
        <v>2806</v>
      </c>
      <c r="D133">
        <v>57.31</v>
      </c>
      <c r="E133">
        <v>2090</v>
      </c>
      <c r="F133">
        <v>42.69</v>
      </c>
      <c r="H133" t="str">
        <f t="shared" si="12"/>
        <v>country</v>
      </c>
      <c r="I133">
        <f t="shared" si="12"/>
        <v>4242</v>
      </c>
      <c r="J133">
        <f t="shared" si="12"/>
        <v>2342</v>
      </c>
      <c r="K133">
        <f t="shared" si="12"/>
        <v>55.21</v>
      </c>
      <c r="L133">
        <f t="shared" si="12"/>
        <v>1900</v>
      </c>
      <c r="M133">
        <f t="shared" si="12"/>
        <v>44.79</v>
      </c>
      <c r="N133" s="45">
        <f t="shared" si="8"/>
        <v>-4.6885465505693266E-2</v>
      </c>
      <c r="O133">
        <f t="shared" si="9"/>
        <v>-2.1000000000000014</v>
      </c>
      <c r="P133">
        <f t="shared" si="10"/>
        <v>190</v>
      </c>
      <c r="R133" t="s">
        <v>1548</v>
      </c>
      <c r="S133">
        <v>4242</v>
      </c>
      <c r="T133">
        <v>2342</v>
      </c>
      <c r="U133">
        <v>55.21</v>
      </c>
      <c r="V133">
        <v>1900</v>
      </c>
      <c r="W133">
        <v>44.79</v>
      </c>
      <c r="X133" t="str">
        <f t="shared" si="11"/>
        <v>continent</v>
      </c>
    </row>
    <row r="134" spans="1:24" x14ac:dyDescent="0.3">
      <c r="A134" t="s">
        <v>1548</v>
      </c>
      <c r="B134">
        <v>4896</v>
      </c>
      <c r="C134">
        <v>2806</v>
      </c>
      <c r="D134">
        <v>57.31</v>
      </c>
      <c r="E134">
        <v>2090</v>
      </c>
      <c r="F134">
        <v>42.69</v>
      </c>
      <c r="H134" t="str">
        <f t="shared" ref="H134:M169" si="13">VLOOKUP($A134,$R$5:$W$168,H$4,FALSE)</f>
        <v>continent</v>
      </c>
      <c r="I134">
        <f t="shared" si="13"/>
        <v>4242</v>
      </c>
      <c r="J134">
        <f t="shared" si="13"/>
        <v>2342</v>
      </c>
      <c r="K134">
        <f t="shared" si="13"/>
        <v>55.21</v>
      </c>
      <c r="L134">
        <f t="shared" si="13"/>
        <v>1900</v>
      </c>
      <c r="M134">
        <f t="shared" si="13"/>
        <v>44.79</v>
      </c>
      <c r="N134" s="45">
        <f t="shared" ref="N134:N169" si="14">(F134-M134)/M134</f>
        <v>-4.6885465505693266E-2</v>
      </c>
      <c r="O134">
        <f t="shared" ref="O134:O169" si="15">F134-M134</f>
        <v>-2.1000000000000014</v>
      </c>
      <c r="P134">
        <f t="shared" ref="P134:P169" si="16">E134-L134</f>
        <v>190</v>
      </c>
      <c r="R134" t="s">
        <v>1549</v>
      </c>
      <c r="S134">
        <v>4242</v>
      </c>
      <c r="T134">
        <v>2342</v>
      </c>
      <c r="U134">
        <v>55.21</v>
      </c>
      <c r="V134">
        <v>1900</v>
      </c>
      <c r="W134">
        <v>44.79</v>
      </c>
      <c r="X134" t="str">
        <f t="shared" ref="X134:X168" si="17">VLOOKUP(R134,$A$5:$A$169,1,FALSE)</f>
        <v>ic2011</v>
      </c>
    </row>
    <row r="135" spans="1:24" x14ac:dyDescent="0.3">
      <c r="A135" t="s">
        <v>1549</v>
      </c>
      <c r="B135">
        <v>4896</v>
      </c>
      <c r="C135">
        <v>2806</v>
      </c>
      <c r="D135">
        <v>57.31</v>
      </c>
      <c r="E135">
        <v>2090</v>
      </c>
      <c r="F135">
        <v>42.69</v>
      </c>
      <c r="H135" t="str">
        <f t="shared" si="13"/>
        <v>ic2011</v>
      </c>
      <c r="I135">
        <f t="shared" si="13"/>
        <v>4242</v>
      </c>
      <c r="J135">
        <f t="shared" si="13"/>
        <v>2342</v>
      </c>
      <c r="K135">
        <f t="shared" si="13"/>
        <v>55.21</v>
      </c>
      <c r="L135">
        <f t="shared" si="13"/>
        <v>1900</v>
      </c>
      <c r="M135">
        <f t="shared" si="13"/>
        <v>44.79</v>
      </c>
      <c r="N135" s="45">
        <f t="shared" si="14"/>
        <v>-4.6885465505693266E-2</v>
      </c>
      <c r="O135">
        <f t="shared" si="15"/>
        <v>-2.1000000000000014</v>
      </c>
      <c r="P135">
        <f t="shared" si="16"/>
        <v>190</v>
      </c>
      <c r="R135" t="s">
        <v>1550</v>
      </c>
      <c r="S135">
        <v>4242</v>
      </c>
      <c r="T135">
        <v>2342</v>
      </c>
      <c r="U135">
        <v>55.21</v>
      </c>
      <c r="V135">
        <v>1900</v>
      </c>
      <c r="W135">
        <v>44.79</v>
      </c>
      <c r="X135" t="str">
        <f t="shared" si="17"/>
        <v>ic2012</v>
      </c>
    </row>
    <row r="136" spans="1:24" x14ac:dyDescent="0.3">
      <c r="A136" t="s">
        <v>1550</v>
      </c>
      <c r="B136">
        <v>4896</v>
      </c>
      <c r="C136">
        <v>2806</v>
      </c>
      <c r="D136">
        <v>57.31</v>
      </c>
      <c r="E136">
        <v>2090</v>
      </c>
      <c r="F136">
        <v>42.69</v>
      </c>
      <c r="H136" t="str">
        <f t="shared" si="13"/>
        <v>ic2012</v>
      </c>
      <c r="I136">
        <f t="shared" si="13"/>
        <v>4242</v>
      </c>
      <c r="J136">
        <f t="shared" si="13"/>
        <v>2342</v>
      </c>
      <c r="K136">
        <f t="shared" si="13"/>
        <v>55.21</v>
      </c>
      <c r="L136">
        <f t="shared" si="13"/>
        <v>1900</v>
      </c>
      <c r="M136">
        <f t="shared" si="13"/>
        <v>44.79</v>
      </c>
      <c r="N136" s="45">
        <f t="shared" si="14"/>
        <v>-4.6885465505693266E-2</v>
      </c>
      <c r="O136">
        <f t="shared" si="15"/>
        <v>-2.1000000000000014</v>
      </c>
      <c r="P136">
        <f t="shared" si="16"/>
        <v>190</v>
      </c>
      <c r="R136" t="s">
        <v>1551</v>
      </c>
      <c r="S136">
        <v>4242</v>
      </c>
      <c r="T136">
        <v>2342</v>
      </c>
      <c r="U136">
        <v>55.21</v>
      </c>
      <c r="V136">
        <v>1900</v>
      </c>
      <c r="W136">
        <v>44.79</v>
      </c>
      <c r="X136" t="str">
        <f t="shared" si="17"/>
        <v>ic2013</v>
      </c>
    </row>
    <row r="137" spans="1:24" x14ac:dyDescent="0.3">
      <c r="A137" t="s">
        <v>1551</v>
      </c>
      <c r="B137">
        <v>4896</v>
      </c>
      <c r="C137">
        <v>2806</v>
      </c>
      <c r="D137">
        <v>57.31</v>
      </c>
      <c r="E137">
        <v>2090</v>
      </c>
      <c r="F137">
        <v>42.69</v>
      </c>
      <c r="H137" t="str">
        <f t="shared" si="13"/>
        <v>ic2013</v>
      </c>
      <c r="I137">
        <f t="shared" si="13"/>
        <v>4242</v>
      </c>
      <c r="J137">
        <f t="shared" si="13"/>
        <v>2342</v>
      </c>
      <c r="K137">
        <f t="shared" si="13"/>
        <v>55.21</v>
      </c>
      <c r="L137">
        <f t="shared" si="13"/>
        <v>1900</v>
      </c>
      <c r="M137">
        <f t="shared" si="13"/>
        <v>44.79</v>
      </c>
      <c r="N137" s="45">
        <f t="shared" si="14"/>
        <v>-4.6885465505693266E-2</v>
      </c>
      <c r="O137">
        <f t="shared" si="15"/>
        <v>-2.1000000000000014</v>
      </c>
      <c r="P137">
        <f t="shared" si="16"/>
        <v>190</v>
      </c>
      <c r="R137" t="s">
        <v>1552</v>
      </c>
      <c r="S137">
        <v>4242</v>
      </c>
      <c r="T137">
        <v>2342</v>
      </c>
      <c r="U137">
        <v>55.21</v>
      </c>
      <c r="V137">
        <v>1900</v>
      </c>
      <c r="W137">
        <v>44.79</v>
      </c>
      <c r="X137" t="str">
        <f t="shared" si="17"/>
        <v>ic2014</v>
      </c>
    </row>
    <row r="138" spans="1:24" x14ac:dyDescent="0.3">
      <c r="A138" t="s">
        <v>1552</v>
      </c>
      <c r="B138">
        <v>4896</v>
      </c>
      <c r="C138">
        <v>2806</v>
      </c>
      <c r="D138">
        <v>57.31</v>
      </c>
      <c r="E138">
        <v>2090</v>
      </c>
      <c r="F138">
        <v>42.69</v>
      </c>
      <c r="H138" t="str">
        <f t="shared" si="13"/>
        <v>ic2014</v>
      </c>
      <c r="I138">
        <f t="shared" si="13"/>
        <v>4242</v>
      </c>
      <c r="J138">
        <f t="shared" si="13"/>
        <v>2342</v>
      </c>
      <c r="K138">
        <f t="shared" si="13"/>
        <v>55.21</v>
      </c>
      <c r="L138">
        <f t="shared" si="13"/>
        <v>1900</v>
      </c>
      <c r="M138">
        <f t="shared" si="13"/>
        <v>44.79</v>
      </c>
      <c r="N138" s="45">
        <f t="shared" si="14"/>
        <v>-4.6885465505693266E-2</v>
      </c>
      <c r="O138">
        <f t="shared" si="15"/>
        <v>-2.1000000000000014</v>
      </c>
      <c r="P138">
        <f t="shared" si="16"/>
        <v>190</v>
      </c>
      <c r="R138" t="s">
        <v>1553</v>
      </c>
      <c r="S138">
        <v>4242</v>
      </c>
      <c r="T138">
        <v>2342</v>
      </c>
      <c r="U138">
        <v>55.21</v>
      </c>
      <c r="V138">
        <v>1900</v>
      </c>
      <c r="W138">
        <v>44.79</v>
      </c>
      <c r="X138" t="str">
        <f t="shared" si="17"/>
        <v>ic2015</v>
      </c>
    </row>
    <row r="139" spans="1:24" x14ac:dyDescent="0.3">
      <c r="A139" t="s">
        <v>1553</v>
      </c>
      <c r="B139">
        <v>4896</v>
      </c>
      <c r="C139">
        <v>2806</v>
      </c>
      <c r="D139">
        <v>57.31</v>
      </c>
      <c r="E139">
        <v>2090</v>
      </c>
      <c r="F139">
        <v>42.69</v>
      </c>
      <c r="H139" t="str">
        <f t="shared" si="13"/>
        <v>ic2015</v>
      </c>
      <c r="I139">
        <f t="shared" si="13"/>
        <v>4242</v>
      </c>
      <c r="J139">
        <f t="shared" si="13"/>
        <v>2342</v>
      </c>
      <c r="K139">
        <f t="shared" si="13"/>
        <v>55.21</v>
      </c>
      <c r="L139">
        <f t="shared" si="13"/>
        <v>1900</v>
      </c>
      <c r="M139">
        <f t="shared" si="13"/>
        <v>44.79</v>
      </c>
      <c r="N139" s="45">
        <f t="shared" si="14"/>
        <v>-4.6885465505693266E-2</v>
      </c>
      <c r="O139">
        <f t="shared" si="15"/>
        <v>-2.1000000000000014</v>
      </c>
      <c r="P139">
        <f t="shared" si="16"/>
        <v>190</v>
      </c>
      <c r="R139" t="s">
        <v>1554</v>
      </c>
      <c r="S139">
        <v>4242</v>
      </c>
      <c r="T139">
        <v>0</v>
      </c>
      <c r="U139">
        <v>0</v>
      </c>
      <c r="V139">
        <v>4242</v>
      </c>
      <c r="W139">
        <v>100</v>
      </c>
      <c r="X139" t="str">
        <f t="shared" si="17"/>
        <v>tag_country</v>
      </c>
    </row>
    <row r="140" spans="1:24" x14ac:dyDescent="0.3">
      <c r="A140" t="s">
        <v>1554</v>
      </c>
      <c r="B140">
        <v>4896</v>
      </c>
      <c r="C140">
        <v>0</v>
      </c>
      <c r="D140">
        <v>0</v>
      </c>
      <c r="E140">
        <v>4896</v>
      </c>
      <c r="F140">
        <v>100</v>
      </c>
      <c r="H140" t="str">
        <f t="shared" si="13"/>
        <v>tag_country</v>
      </c>
      <c r="I140">
        <f t="shared" si="13"/>
        <v>4242</v>
      </c>
      <c r="J140">
        <f t="shared" si="13"/>
        <v>0</v>
      </c>
      <c r="K140">
        <f t="shared" si="13"/>
        <v>0</v>
      </c>
      <c r="L140">
        <f t="shared" si="13"/>
        <v>4242</v>
      </c>
      <c r="M140">
        <f t="shared" si="13"/>
        <v>100</v>
      </c>
      <c r="N140" s="45">
        <f t="shared" si="14"/>
        <v>0</v>
      </c>
      <c r="O140">
        <f t="shared" si="15"/>
        <v>0</v>
      </c>
      <c r="P140">
        <f t="shared" si="16"/>
        <v>654</v>
      </c>
      <c r="R140" t="s">
        <v>1555</v>
      </c>
      <c r="S140">
        <v>4242</v>
      </c>
      <c r="T140">
        <v>2536</v>
      </c>
      <c r="U140">
        <v>59.78</v>
      </c>
      <c r="V140">
        <v>1706</v>
      </c>
      <c r="W140">
        <v>40.22</v>
      </c>
      <c r="X140" t="str">
        <f t="shared" si="17"/>
        <v>countrygroup</v>
      </c>
    </row>
    <row r="141" spans="1:24" x14ac:dyDescent="0.3">
      <c r="A141" t="s">
        <v>1555</v>
      </c>
      <c r="B141">
        <v>4896</v>
      </c>
      <c r="C141">
        <v>3050</v>
      </c>
      <c r="D141">
        <v>62.3</v>
      </c>
      <c r="E141">
        <v>1846</v>
      </c>
      <c r="F141">
        <v>37.700000000000003</v>
      </c>
      <c r="H141" t="str">
        <f t="shared" si="13"/>
        <v>countrygroup</v>
      </c>
      <c r="I141">
        <f t="shared" si="13"/>
        <v>4242</v>
      </c>
      <c r="J141">
        <f t="shared" si="13"/>
        <v>2536</v>
      </c>
      <c r="K141">
        <f t="shared" si="13"/>
        <v>59.78</v>
      </c>
      <c r="L141">
        <f t="shared" si="13"/>
        <v>1706</v>
      </c>
      <c r="M141">
        <f t="shared" si="13"/>
        <v>40.22</v>
      </c>
      <c r="N141" s="45">
        <f t="shared" si="14"/>
        <v>-6.2655395325708504E-2</v>
      </c>
      <c r="O141">
        <f t="shared" si="15"/>
        <v>-2.519999999999996</v>
      </c>
      <c r="P141">
        <f t="shared" si="16"/>
        <v>140</v>
      </c>
      <c r="R141" t="s">
        <v>1616</v>
      </c>
      <c r="S141">
        <v>4242</v>
      </c>
      <c r="T141">
        <v>2341</v>
      </c>
      <c r="U141">
        <v>55.19</v>
      </c>
      <c r="V141">
        <v>1901</v>
      </c>
      <c r="W141">
        <v>44.81</v>
      </c>
      <c r="X141" t="str">
        <f t="shared" si="17"/>
        <v>count_country</v>
      </c>
    </row>
    <row r="142" spans="1:24" x14ac:dyDescent="0.3">
      <c r="A142" t="s">
        <v>1616</v>
      </c>
      <c r="B142">
        <v>4896</v>
      </c>
      <c r="C142">
        <v>2804</v>
      </c>
      <c r="D142">
        <v>57.27</v>
      </c>
      <c r="E142">
        <v>2092</v>
      </c>
      <c r="F142">
        <v>42.73</v>
      </c>
      <c r="H142" t="str">
        <f t="shared" si="13"/>
        <v>count_country</v>
      </c>
      <c r="I142">
        <f t="shared" si="13"/>
        <v>4242</v>
      </c>
      <c r="J142">
        <f t="shared" si="13"/>
        <v>2341</v>
      </c>
      <c r="K142">
        <f t="shared" si="13"/>
        <v>55.19</v>
      </c>
      <c r="L142">
        <f t="shared" si="13"/>
        <v>1901</v>
      </c>
      <c r="M142">
        <f t="shared" si="13"/>
        <v>44.81</v>
      </c>
      <c r="N142" s="45">
        <f t="shared" si="14"/>
        <v>-4.6418210220932947E-2</v>
      </c>
      <c r="O142">
        <f t="shared" si="15"/>
        <v>-2.0800000000000054</v>
      </c>
      <c r="P142">
        <f t="shared" si="16"/>
        <v>191</v>
      </c>
      <c r="R142" t="s">
        <v>1617</v>
      </c>
      <c r="S142">
        <v>4242</v>
      </c>
      <c r="T142">
        <v>2341</v>
      </c>
      <c r="U142">
        <v>55.19</v>
      </c>
      <c r="V142">
        <v>1901</v>
      </c>
      <c r="W142">
        <v>44.81</v>
      </c>
      <c r="X142" t="str">
        <f t="shared" si="17"/>
        <v>country_large</v>
      </c>
    </row>
    <row r="143" spans="1:24" x14ac:dyDescent="0.3">
      <c r="A143" t="s">
        <v>1617</v>
      </c>
      <c r="B143">
        <v>4896</v>
      </c>
      <c r="C143">
        <v>2804</v>
      </c>
      <c r="D143">
        <v>57.27</v>
      </c>
      <c r="E143">
        <v>2092</v>
      </c>
      <c r="F143">
        <v>42.73</v>
      </c>
      <c r="H143" t="str">
        <f t="shared" si="13"/>
        <v>country_large</v>
      </c>
      <c r="I143">
        <f t="shared" si="13"/>
        <v>4242</v>
      </c>
      <c r="J143">
        <f t="shared" si="13"/>
        <v>2341</v>
      </c>
      <c r="K143">
        <f t="shared" si="13"/>
        <v>55.19</v>
      </c>
      <c r="L143">
        <f t="shared" si="13"/>
        <v>1901</v>
      </c>
      <c r="M143">
        <f t="shared" si="13"/>
        <v>44.81</v>
      </c>
      <c r="N143" s="45">
        <f t="shared" si="14"/>
        <v>-4.6418210220932947E-2</v>
      </c>
      <c r="O143">
        <f t="shared" si="15"/>
        <v>-2.0800000000000054</v>
      </c>
      <c r="P143">
        <f t="shared" si="16"/>
        <v>191</v>
      </c>
      <c r="R143" t="s">
        <v>1556</v>
      </c>
      <c r="S143">
        <v>4242</v>
      </c>
      <c r="T143">
        <v>2341</v>
      </c>
      <c r="U143">
        <v>55.19</v>
      </c>
      <c r="V143">
        <v>1901</v>
      </c>
      <c r="W143">
        <v>44.81</v>
      </c>
      <c r="X143" t="str">
        <f t="shared" si="17"/>
        <v>cpv_own</v>
      </c>
    </row>
    <row r="144" spans="1:24" x14ac:dyDescent="0.3">
      <c r="A144" t="s">
        <v>1556</v>
      </c>
      <c r="B144">
        <v>4896</v>
      </c>
      <c r="C144">
        <v>2804</v>
      </c>
      <c r="D144">
        <v>57.27</v>
      </c>
      <c r="E144">
        <v>2092</v>
      </c>
      <c r="F144">
        <v>42.73</v>
      </c>
      <c r="H144" t="str">
        <f t="shared" si="13"/>
        <v>cpv_own</v>
      </c>
      <c r="I144">
        <f t="shared" si="13"/>
        <v>4242</v>
      </c>
      <c r="J144">
        <f t="shared" si="13"/>
        <v>2341</v>
      </c>
      <c r="K144">
        <f t="shared" si="13"/>
        <v>55.19</v>
      </c>
      <c r="L144">
        <f t="shared" si="13"/>
        <v>1901</v>
      </c>
      <c r="M144">
        <f t="shared" si="13"/>
        <v>44.81</v>
      </c>
      <c r="N144" s="45">
        <f t="shared" si="14"/>
        <v>-4.6418210220932947E-2</v>
      </c>
      <c r="O144">
        <f t="shared" si="15"/>
        <v>-2.0800000000000054</v>
      </c>
      <c r="P144">
        <f t="shared" si="16"/>
        <v>191</v>
      </c>
      <c r="R144" t="s">
        <v>1557</v>
      </c>
      <c r="S144">
        <v>4242</v>
      </c>
      <c r="T144">
        <v>2341</v>
      </c>
      <c r="U144">
        <v>55.19</v>
      </c>
      <c r="V144">
        <v>1901</v>
      </c>
      <c r="W144">
        <v>44.81</v>
      </c>
      <c r="X144" t="str">
        <f t="shared" si="17"/>
        <v>cpv_large</v>
      </c>
    </row>
    <row r="145" spans="1:24" x14ac:dyDescent="0.3">
      <c r="A145" t="s">
        <v>1557</v>
      </c>
      <c r="B145">
        <v>4896</v>
      </c>
      <c r="C145">
        <v>2804</v>
      </c>
      <c r="D145">
        <v>57.27</v>
      </c>
      <c r="E145">
        <v>2092</v>
      </c>
      <c r="F145">
        <v>42.73</v>
      </c>
      <c r="H145" t="str">
        <f t="shared" si="13"/>
        <v>cpv_large</v>
      </c>
      <c r="I145">
        <f t="shared" si="13"/>
        <v>4242</v>
      </c>
      <c r="J145">
        <f t="shared" si="13"/>
        <v>2341</v>
      </c>
      <c r="K145">
        <f t="shared" si="13"/>
        <v>55.19</v>
      </c>
      <c r="L145">
        <f t="shared" si="13"/>
        <v>1901</v>
      </c>
      <c r="M145">
        <f t="shared" si="13"/>
        <v>44.81</v>
      </c>
      <c r="N145" s="45">
        <f t="shared" si="14"/>
        <v>-4.6418210220932947E-2</v>
      </c>
      <c r="O145">
        <f t="shared" si="15"/>
        <v>-2.0800000000000054</v>
      </c>
      <c r="P145">
        <f t="shared" si="16"/>
        <v>191</v>
      </c>
      <c r="R145" t="s">
        <v>1618</v>
      </c>
      <c r="S145">
        <v>4242</v>
      </c>
      <c r="T145">
        <v>2341</v>
      </c>
      <c r="U145">
        <v>55.19</v>
      </c>
      <c r="V145">
        <v>1901</v>
      </c>
      <c r="W145">
        <v>44.81</v>
      </c>
      <c r="X145" t="str">
        <f t="shared" si="17"/>
        <v>qcountry_large</v>
      </c>
    </row>
    <row r="146" spans="1:24" x14ac:dyDescent="0.3">
      <c r="A146" t="s">
        <v>1618</v>
      </c>
      <c r="B146">
        <v>4896</v>
      </c>
      <c r="C146">
        <v>2804</v>
      </c>
      <c r="D146">
        <v>57.27</v>
      </c>
      <c r="E146">
        <v>2092</v>
      </c>
      <c r="F146">
        <v>42.73</v>
      </c>
      <c r="H146" t="str">
        <f t="shared" si="13"/>
        <v>qcountry_large</v>
      </c>
      <c r="I146">
        <f t="shared" si="13"/>
        <v>4242</v>
      </c>
      <c r="J146">
        <f t="shared" si="13"/>
        <v>2341</v>
      </c>
      <c r="K146">
        <f t="shared" si="13"/>
        <v>55.19</v>
      </c>
      <c r="L146">
        <f t="shared" si="13"/>
        <v>1901</v>
      </c>
      <c r="M146">
        <f t="shared" si="13"/>
        <v>44.81</v>
      </c>
      <c r="N146" s="45">
        <f t="shared" si="14"/>
        <v>-4.6418210220932947E-2</v>
      </c>
      <c r="O146">
        <f t="shared" si="15"/>
        <v>-2.0800000000000054</v>
      </c>
      <c r="P146">
        <f t="shared" si="16"/>
        <v>191</v>
      </c>
      <c r="R146" t="s">
        <v>1558</v>
      </c>
      <c r="S146">
        <v>4242</v>
      </c>
      <c r="T146">
        <v>2333</v>
      </c>
      <c r="U146">
        <v>55</v>
      </c>
      <c r="V146">
        <v>1909</v>
      </c>
      <c r="W146">
        <v>45</v>
      </c>
      <c r="X146" t="str">
        <f t="shared" si="17"/>
        <v>nocft_match</v>
      </c>
    </row>
    <row r="147" spans="1:24" x14ac:dyDescent="0.3">
      <c r="A147" t="s">
        <v>1558</v>
      </c>
      <c r="B147">
        <v>4896</v>
      </c>
      <c r="C147">
        <v>2788</v>
      </c>
      <c r="D147">
        <v>56.94</v>
      </c>
      <c r="E147">
        <v>2108</v>
      </c>
      <c r="F147">
        <v>43.06</v>
      </c>
      <c r="H147" t="str">
        <f t="shared" si="13"/>
        <v>nocft_match</v>
      </c>
      <c r="I147">
        <f t="shared" si="13"/>
        <v>4242</v>
      </c>
      <c r="J147">
        <f t="shared" si="13"/>
        <v>2333</v>
      </c>
      <c r="K147">
        <f t="shared" si="13"/>
        <v>55</v>
      </c>
      <c r="L147">
        <f t="shared" si="13"/>
        <v>1909</v>
      </c>
      <c r="M147">
        <f t="shared" si="13"/>
        <v>45</v>
      </c>
      <c r="N147" s="45">
        <f t="shared" si="14"/>
        <v>-4.3111111111111058E-2</v>
      </c>
      <c r="O147">
        <f t="shared" si="15"/>
        <v>-1.9399999999999977</v>
      </c>
      <c r="P147">
        <f t="shared" si="16"/>
        <v>199</v>
      </c>
      <c r="R147" t="s">
        <v>1559</v>
      </c>
      <c r="S147">
        <v>4242</v>
      </c>
      <c r="T147">
        <v>1265</v>
      </c>
      <c r="U147">
        <v>29.82</v>
      </c>
      <c r="V147">
        <v>2977</v>
      </c>
      <c r="W147">
        <v>70.180000000000007</v>
      </c>
      <c r="X147" t="str">
        <f t="shared" si="17"/>
        <v>submp_corr10</v>
      </c>
    </row>
    <row r="148" spans="1:24" x14ac:dyDescent="0.3">
      <c r="A148" t="s">
        <v>1559</v>
      </c>
      <c r="B148">
        <v>4896</v>
      </c>
      <c r="C148">
        <v>1407</v>
      </c>
      <c r="D148">
        <v>28.74</v>
      </c>
      <c r="E148">
        <v>3489</v>
      </c>
      <c r="F148">
        <v>71.260000000000005</v>
      </c>
      <c r="H148" t="str">
        <f t="shared" si="13"/>
        <v>submp_corr10</v>
      </c>
      <c r="I148">
        <f t="shared" si="13"/>
        <v>4242</v>
      </c>
      <c r="J148">
        <f t="shared" si="13"/>
        <v>1265</v>
      </c>
      <c r="K148">
        <f t="shared" si="13"/>
        <v>29.82</v>
      </c>
      <c r="L148">
        <f t="shared" si="13"/>
        <v>2977</v>
      </c>
      <c r="M148">
        <f t="shared" si="13"/>
        <v>70.180000000000007</v>
      </c>
      <c r="N148" s="45">
        <f t="shared" si="14"/>
        <v>1.5388999715018498E-2</v>
      </c>
      <c r="O148">
        <f t="shared" si="15"/>
        <v>1.0799999999999983</v>
      </c>
      <c r="P148">
        <f t="shared" si="16"/>
        <v>512</v>
      </c>
      <c r="R148" t="s">
        <v>1560</v>
      </c>
      <c r="S148">
        <v>4242</v>
      </c>
      <c r="T148">
        <v>1265</v>
      </c>
      <c r="U148">
        <v>29.82</v>
      </c>
      <c r="V148">
        <v>2977</v>
      </c>
      <c r="W148">
        <v>70.180000000000007</v>
      </c>
      <c r="X148" t="str">
        <f t="shared" si="17"/>
        <v>submp_corr5</v>
      </c>
    </row>
    <row r="149" spans="1:24" x14ac:dyDescent="0.3">
      <c r="A149" t="s">
        <v>1560</v>
      </c>
      <c r="B149">
        <v>4896</v>
      </c>
      <c r="C149">
        <v>1407</v>
      </c>
      <c r="D149">
        <v>28.74</v>
      </c>
      <c r="E149">
        <v>3489</v>
      </c>
      <c r="F149">
        <v>71.260000000000005</v>
      </c>
      <c r="H149" t="str">
        <f t="shared" si="13"/>
        <v>submp_corr5</v>
      </c>
      <c r="I149">
        <f t="shared" si="13"/>
        <v>4242</v>
      </c>
      <c r="J149">
        <f t="shared" si="13"/>
        <v>1265</v>
      </c>
      <c r="K149">
        <f t="shared" si="13"/>
        <v>29.82</v>
      </c>
      <c r="L149">
        <f t="shared" si="13"/>
        <v>2977</v>
      </c>
      <c r="M149">
        <f t="shared" si="13"/>
        <v>70.180000000000007</v>
      </c>
      <c r="N149" s="45">
        <f t="shared" si="14"/>
        <v>1.5388999715018498E-2</v>
      </c>
      <c r="O149">
        <f t="shared" si="15"/>
        <v>1.0799999999999983</v>
      </c>
      <c r="P149">
        <f t="shared" si="16"/>
        <v>512</v>
      </c>
      <c r="R149" t="s">
        <v>1561</v>
      </c>
      <c r="S149">
        <v>4242</v>
      </c>
      <c r="T149">
        <v>2958</v>
      </c>
      <c r="U149">
        <v>69.73</v>
      </c>
      <c r="V149">
        <v>1284</v>
      </c>
      <c r="W149">
        <v>30.27</v>
      </c>
      <c r="X149" t="str">
        <f t="shared" si="17"/>
        <v>submp_corr5m</v>
      </c>
    </row>
    <row r="150" spans="1:24" x14ac:dyDescent="0.3">
      <c r="A150" t="s">
        <v>1561</v>
      </c>
      <c r="B150">
        <v>4896</v>
      </c>
      <c r="C150">
        <v>3461</v>
      </c>
      <c r="D150">
        <v>70.69</v>
      </c>
      <c r="E150">
        <v>1435</v>
      </c>
      <c r="F150">
        <v>29.31</v>
      </c>
      <c r="H150" t="str">
        <f t="shared" si="13"/>
        <v>submp_corr5m</v>
      </c>
      <c r="I150">
        <f t="shared" si="13"/>
        <v>4242</v>
      </c>
      <c r="J150">
        <f t="shared" si="13"/>
        <v>2958</v>
      </c>
      <c r="K150">
        <f t="shared" si="13"/>
        <v>69.73</v>
      </c>
      <c r="L150">
        <f t="shared" si="13"/>
        <v>1284</v>
      </c>
      <c r="M150">
        <f t="shared" si="13"/>
        <v>30.27</v>
      </c>
      <c r="N150" s="45">
        <f t="shared" si="14"/>
        <v>-3.1714568880079314E-2</v>
      </c>
      <c r="O150">
        <f t="shared" si="15"/>
        <v>-0.96000000000000085</v>
      </c>
      <c r="P150">
        <f t="shared" si="16"/>
        <v>151</v>
      </c>
      <c r="R150" t="s">
        <v>1086</v>
      </c>
      <c r="S150">
        <v>4242</v>
      </c>
      <c r="T150">
        <v>1265</v>
      </c>
      <c r="U150">
        <v>29.82</v>
      </c>
      <c r="V150">
        <v>2977</v>
      </c>
      <c r="W150">
        <v>70.180000000000007</v>
      </c>
      <c r="X150" t="str">
        <f t="shared" si="17"/>
        <v>corr_submp</v>
      </c>
    </row>
    <row r="151" spans="1:24" x14ac:dyDescent="0.3">
      <c r="A151" t="s">
        <v>1086</v>
      </c>
      <c r="B151">
        <v>4896</v>
      </c>
      <c r="C151">
        <v>1407</v>
      </c>
      <c r="D151">
        <v>28.74</v>
      </c>
      <c r="E151">
        <v>3489</v>
      </c>
      <c r="F151">
        <v>71.260000000000005</v>
      </c>
      <c r="H151" t="str">
        <f t="shared" si="13"/>
        <v>corr_submp</v>
      </c>
      <c r="I151">
        <f t="shared" si="13"/>
        <v>4242</v>
      </c>
      <c r="J151">
        <f t="shared" si="13"/>
        <v>1265</v>
      </c>
      <c r="K151">
        <f t="shared" si="13"/>
        <v>29.82</v>
      </c>
      <c r="L151">
        <f t="shared" si="13"/>
        <v>2977</v>
      </c>
      <c r="M151">
        <f t="shared" si="13"/>
        <v>70.180000000000007</v>
      </c>
      <c r="N151" s="45">
        <f t="shared" si="14"/>
        <v>1.5388999715018498E-2</v>
      </c>
      <c r="O151">
        <f t="shared" si="15"/>
        <v>1.0799999999999983</v>
      </c>
      <c r="P151">
        <f t="shared" si="16"/>
        <v>512</v>
      </c>
      <c r="R151" t="s">
        <v>1562</v>
      </c>
      <c r="S151">
        <v>4242</v>
      </c>
      <c r="T151">
        <v>1265</v>
      </c>
      <c r="U151">
        <v>29.82</v>
      </c>
      <c r="V151">
        <v>2977</v>
      </c>
      <c r="W151">
        <v>70.180000000000007</v>
      </c>
      <c r="X151" t="str">
        <f t="shared" si="17"/>
        <v>corr_submp1</v>
      </c>
    </row>
    <row r="152" spans="1:24" x14ac:dyDescent="0.3">
      <c r="A152" t="s">
        <v>1562</v>
      </c>
      <c r="B152">
        <v>4896</v>
      </c>
      <c r="C152">
        <v>1407</v>
      </c>
      <c r="D152">
        <v>28.74</v>
      </c>
      <c r="E152">
        <v>3489</v>
      </c>
      <c r="F152">
        <v>71.260000000000005</v>
      </c>
      <c r="H152" t="str">
        <f t="shared" si="13"/>
        <v>corr_submp1</v>
      </c>
      <c r="I152">
        <f t="shared" si="13"/>
        <v>4242</v>
      </c>
      <c r="J152">
        <f t="shared" si="13"/>
        <v>1265</v>
      </c>
      <c r="K152">
        <f t="shared" si="13"/>
        <v>29.82</v>
      </c>
      <c r="L152">
        <f t="shared" si="13"/>
        <v>2977</v>
      </c>
      <c r="M152">
        <f t="shared" si="13"/>
        <v>70.180000000000007</v>
      </c>
      <c r="N152" s="45">
        <f t="shared" si="14"/>
        <v>1.5388999715018498E-2</v>
      </c>
      <c r="O152">
        <f t="shared" si="15"/>
        <v>1.0799999999999983</v>
      </c>
      <c r="P152">
        <f t="shared" si="16"/>
        <v>512</v>
      </c>
      <c r="R152" t="s">
        <v>1563</v>
      </c>
      <c r="S152">
        <v>4242</v>
      </c>
      <c r="T152">
        <v>1265</v>
      </c>
      <c r="U152">
        <v>29.82</v>
      </c>
      <c r="V152">
        <v>2977</v>
      </c>
      <c r="W152">
        <v>70.180000000000007</v>
      </c>
      <c r="X152" t="str">
        <f t="shared" si="17"/>
        <v>corr_submp2</v>
      </c>
    </row>
    <row r="153" spans="1:24" x14ac:dyDescent="0.3">
      <c r="A153" t="s">
        <v>1563</v>
      </c>
      <c r="B153">
        <v>4896</v>
      </c>
      <c r="C153">
        <v>1407</v>
      </c>
      <c r="D153">
        <v>28.74</v>
      </c>
      <c r="E153">
        <v>3489</v>
      </c>
      <c r="F153">
        <v>71.260000000000005</v>
      </c>
      <c r="H153" t="str">
        <f t="shared" si="13"/>
        <v>corr_submp2</v>
      </c>
      <c r="I153">
        <f t="shared" si="13"/>
        <v>4242</v>
      </c>
      <c r="J153">
        <f t="shared" si="13"/>
        <v>1265</v>
      </c>
      <c r="K153">
        <f t="shared" si="13"/>
        <v>29.82</v>
      </c>
      <c r="L153">
        <f t="shared" si="13"/>
        <v>2977</v>
      </c>
      <c r="M153">
        <f t="shared" si="13"/>
        <v>70.180000000000007</v>
      </c>
      <c r="N153" s="45">
        <f t="shared" si="14"/>
        <v>1.5388999715018498E-2</v>
      </c>
      <c r="O153">
        <f t="shared" si="15"/>
        <v>1.0799999999999983</v>
      </c>
      <c r="P153">
        <f t="shared" si="16"/>
        <v>512</v>
      </c>
      <c r="R153" t="s">
        <v>1564</v>
      </c>
      <c r="S153">
        <v>4242</v>
      </c>
      <c r="T153">
        <v>1265</v>
      </c>
      <c r="U153">
        <v>29.82</v>
      </c>
      <c r="V153">
        <v>2977</v>
      </c>
      <c r="W153">
        <v>70.180000000000007</v>
      </c>
      <c r="X153" t="str">
        <f t="shared" si="17"/>
        <v>corr_submp3</v>
      </c>
    </row>
    <row r="154" spans="1:24" x14ac:dyDescent="0.3">
      <c r="A154" t="s">
        <v>1564</v>
      </c>
      <c r="B154">
        <v>4896</v>
      </c>
      <c r="C154">
        <v>1407</v>
      </c>
      <c r="D154">
        <v>28.74</v>
      </c>
      <c r="E154">
        <v>3489</v>
      </c>
      <c r="F154">
        <v>71.260000000000005</v>
      </c>
      <c r="H154" t="str">
        <f t="shared" si="13"/>
        <v>corr_submp3</v>
      </c>
      <c r="I154">
        <f t="shared" si="13"/>
        <v>4242</v>
      </c>
      <c r="J154">
        <f t="shared" si="13"/>
        <v>1265</v>
      </c>
      <c r="K154">
        <f t="shared" si="13"/>
        <v>29.82</v>
      </c>
      <c r="L154">
        <f t="shared" si="13"/>
        <v>2977</v>
      </c>
      <c r="M154">
        <f t="shared" si="13"/>
        <v>70.180000000000007</v>
      </c>
      <c r="N154" s="45">
        <f t="shared" si="14"/>
        <v>1.5388999715018498E-2</v>
      </c>
      <c r="O154">
        <f t="shared" si="15"/>
        <v>1.0799999999999983</v>
      </c>
      <c r="P154">
        <f t="shared" si="16"/>
        <v>512</v>
      </c>
      <c r="R154" t="s">
        <v>1619</v>
      </c>
      <c r="S154">
        <v>4242</v>
      </c>
      <c r="T154">
        <v>1265</v>
      </c>
      <c r="U154">
        <v>29.82</v>
      </c>
      <c r="V154">
        <v>2977</v>
      </c>
      <c r="W154">
        <v>70.180000000000007</v>
      </c>
      <c r="X154" t="str">
        <f t="shared" si="17"/>
        <v>lcft_length_crit</v>
      </c>
    </row>
    <row r="155" spans="1:24" x14ac:dyDescent="0.3">
      <c r="A155" t="s">
        <v>1619</v>
      </c>
      <c r="B155">
        <v>4896</v>
      </c>
      <c r="C155">
        <v>1408</v>
      </c>
      <c r="D155">
        <v>28.76</v>
      </c>
      <c r="E155">
        <v>3488</v>
      </c>
      <c r="F155">
        <v>71.239999999999995</v>
      </c>
      <c r="H155" t="str">
        <f t="shared" si="13"/>
        <v>lcft_length_crit</v>
      </c>
      <c r="I155">
        <f t="shared" si="13"/>
        <v>4242</v>
      </c>
      <c r="J155">
        <f t="shared" si="13"/>
        <v>1265</v>
      </c>
      <c r="K155">
        <f t="shared" si="13"/>
        <v>29.82</v>
      </c>
      <c r="L155">
        <f t="shared" si="13"/>
        <v>2977</v>
      </c>
      <c r="M155">
        <f t="shared" si="13"/>
        <v>70.180000000000007</v>
      </c>
      <c r="N155" s="45">
        <f t="shared" si="14"/>
        <v>1.5104018238814305E-2</v>
      </c>
      <c r="O155">
        <f t="shared" si="15"/>
        <v>1.0599999999999881</v>
      </c>
      <c r="P155">
        <f t="shared" si="16"/>
        <v>511</v>
      </c>
      <c r="R155" t="s">
        <v>1620</v>
      </c>
      <c r="S155">
        <v>4242</v>
      </c>
      <c r="T155">
        <v>1265</v>
      </c>
      <c r="U155">
        <v>29.82</v>
      </c>
      <c r="V155">
        <v>2977</v>
      </c>
      <c r="W155">
        <v>70.180000000000007</v>
      </c>
      <c r="X155" t="str">
        <f t="shared" si="17"/>
        <v>clength_corr10</v>
      </c>
    </row>
    <row r="156" spans="1:24" x14ac:dyDescent="0.3">
      <c r="A156" t="s">
        <v>1620</v>
      </c>
      <c r="B156">
        <v>4896</v>
      </c>
      <c r="C156">
        <v>1407</v>
      </c>
      <c r="D156">
        <v>28.74</v>
      </c>
      <c r="E156">
        <v>3489</v>
      </c>
      <c r="F156">
        <v>71.260000000000005</v>
      </c>
      <c r="H156" t="str">
        <f t="shared" si="13"/>
        <v>clength_corr10</v>
      </c>
      <c r="I156">
        <f t="shared" si="13"/>
        <v>4242</v>
      </c>
      <c r="J156">
        <f t="shared" si="13"/>
        <v>1265</v>
      </c>
      <c r="K156">
        <f t="shared" si="13"/>
        <v>29.82</v>
      </c>
      <c r="L156">
        <f t="shared" si="13"/>
        <v>2977</v>
      </c>
      <c r="M156">
        <f t="shared" si="13"/>
        <v>70.180000000000007</v>
      </c>
      <c r="N156" s="45">
        <f t="shared" si="14"/>
        <v>1.5388999715018498E-2</v>
      </c>
      <c r="O156">
        <f t="shared" si="15"/>
        <v>1.0799999999999983</v>
      </c>
      <c r="P156">
        <f t="shared" si="16"/>
        <v>512</v>
      </c>
      <c r="R156" t="s">
        <v>1621</v>
      </c>
      <c r="S156">
        <v>4242</v>
      </c>
      <c r="T156">
        <v>1265</v>
      </c>
      <c r="U156">
        <v>29.82</v>
      </c>
      <c r="V156">
        <v>2977</v>
      </c>
      <c r="W156">
        <v>70.180000000000007</v>
      </c>
      <c r="X156" t="str">
        <f t="shared" si="17"/>
        <v>clength_corr5</v>
      </c>
    </row>
    <row r="157" spans="1:24" x14ac:dyDescent="0.3">
      <c r="A157" t="s">
        <v>1621</v>
      </c>
      <c r="B157">
        <v>4896</v>
      </c>
      <c r="C157">
        <v>1407</v>
      </c>
      <c r="D157">
        <v>28.74</v>
      </c>
      <c r="E157">
        <v>3489</v>
      </c>
      <c r="F157">
        <v>71.260000000000005</v>
      </c>
      <c r="H157" t="str">
        <f t="shared" si="13"/>
        <v>clength_corr5</v>
      </c>
      <c r="I157">
        <f t="shared" si="13"/>
        <v>4242</v>
      </c>
      <c r="J157">
        <f t="shared" si="13"/>
        <v>1265</v>
      </c>
      <c r="K157">
        <f t="shared" si="13"/>
        <v>29.82</v>
      </c>
      <c r="L157">
        <f t="shared" si="13"/>
        <v>2977</v>
      </c>
      <c r="M157">
        <f t="shared" si="13"/>
        <v>70.180000000000007</v>
      </c>
      <c r="N157" s="45">
        <f t="shared" si="14"/>
        <v>1.5388999715018498E-2</v>
      </c>
      <c r="O157">
        <f t="shared" si="15"/>
        <v>1.0799999999999983</v>
      </c>
      <c r="P157">
        <f t="shared" si="16"/>
        <v>512</v>
      </c>
      <c r="R157" t="s">
        <v>1565</v>
      </c>
      <c r="S157">
        <v>4242</v>
      </c>
      <c r="T157">
        <v>0</v>
      </c>
      <c r="U157">
        <v>0</v>
      </c>
      <c r="V157">
        <v>4242</v>
      </c>
      <c r="W157">
        <v>100</v>
      </c>
      <c r="X157" t="str">
        <f t="shared" si="17"/>
        <v>clmean_cpv</v>
      </c>
    </row>
    <row r="158" spans="1:24" x14ac:dyDescent="0.3">
      <c r="A158" t="s">
        <v>1565</v>
      </c>
      <c r="B158">
        <v>4896</v>
      </c>
      <c r="C158">
        <v>0</v>
      </c>
      <c r="D158">
        <v>0</v>
      </c>
      <c r="E158">
        <v>4896</v>
      </c>
      <c r="F158">
        <v>100</v>
      </c>
      <c r="H158" t="str">
        <f t="shared" si="13"/>
        <v>clmean_cpv</v>
      </c>
      <c r="I158">
        <f t="shared" si="13"/>
        <v>4242</v>
      </c>
      <c r="J158">
        <f t="shared" si="13"/>
        <v>0</v>
      </c>
      <c r="K158">
        <f t="shared" si="13"/>
        <v>0</v>
      </c>
      <c r="L158">
        <f t="shared" si="13"/>
        <v>4242</v>
      </c>
      <c r="M158">
        <f t="shared" si="13"/>
        <v>100</v>
      </c>
      <c r="N158" s="45">
        <f t="shared" si="14"/>
        <v>0</v>
      </c>
      <c r="O158">
        <f t="shared" si="15"/>
        <v>0</v>
      </c>
      <c r="P158">
        <f t="shared" si="16"/>
        <v>654</v>
      </c>
      <c r="R158" t="s">
        <v>1622</v>
      </c>
      <c r="S158">
        <v>4242</v>
      </c>
      <c r="T158">
        <v>1265</v>
      </c>
      <c r="U158">
        <v>29.82</v>
      </c>
      <c r="V158">
        <v>2977</v>
      </c>
      <c r="W158">
        <v>70.180000000000007</v>
      </c>
      <c r="X158" t="str">
        <f t="shared" si="17"/>
        <v>crit_length_cpv</v>
      </c>
    </row>
    <row r="159" spans="1:24" x14ac:dyDescent="0.3">
      <c r="A159" t="s">
        <v>1622</v>
      </c>
      <c r="B159">
        <v>4896</v>
      </c>
      <c r="C159">
        <v>1407</v>
      </c>
      <c r="D159">
        <v>28.74</v>
      </c>
      <c r="E159">
        <v>3489</v>
      </c>
      <c r="F159">
        <v>71.260000000000005</v>
      </c>
      <c r="H159" t="str">
        <f t="shared" si="13"/>
        <v>crit_length_cpv</v>
      </c>
      <c r="I159">
        <f t="shared" si="13"/>
        <v>4242</v>
      </c>
      <c r="J159">
        <f t="shared" si="13"/>
        <v>1265</v>
      </c>
      <c r="K159">
        <f t="shared" si="13"/>
        <v>29.82</v>
      </c>
      <c r="L159">
        <f t="shared" si="13"/>
        <v>2977</v>
      </c>
      <c r="M159">
        <f t="shared" si="13"/>
        <v>70.180000000000007</v>
      </c>
      <c r="N159" s="45">
        <f t="shared" si="14"/>
        <v>1.5388999715018498E-2</v>
      </c>
      <c r="O159">
        <f t="shared" si="15"/>
        <v>1.0799999999999983</v>
      </c>
      <c r="P159">
        <f t="shared" si="16"/>
        <v>512</v>
      </c>
      <c r="R159" t="s">
        <v>1623</v>
      </c>
      <c r="S159">
        <v>4242</v>
      </c>
      <c r="T159">
        <v>1265</v>
      </c>
      <c r="U159">
        <v>29.82</v>
      </c>
      <c r="V159">
        <v>2977</v>
      </c>
      <c r="W159">
        <v>70.180000000000007</v>
      </c>
      <c r="X159" t="str">
        <f t="shared" si="17"/>
        <v>clength_cpv10</v>
      </c>
    </row>
    <row r="160" spans="1:24" x14ac:dyDescent="0.3">
      <c r="A160" t="s">
        <v>1623</v>
      </c>
      <c r="B160">
        <v>4896</v>
      </c>
      <c r="C160">
        <v>1407</v>
      </c>
      <c r="D160">
        <v>28.74</v>
      </c>
      <c r="E160">
        <v>3489</v>
      </c>
      <c r="F160">
        <v>71.260000000000005</v>
      </c>
      <c r="H160" t="str">
        <f t="shared" si="13"/>
        <v>clength_cpv10</v>
      </c>
      <c r="I160">
        <f t="shared" si="13"/>
        <v>4242</v>
      </c>
      <c r="J160">
        <f t="shared" si="13"/>
        <v>1265</v>
      </c>
      <c r="K160">
        <f t="shared" si="13"/>
        <v>29.82</v>
      </c>
      <c r="L160">
        <f t="shared" si="13"/>
        <v>2977</v>
      </c>
      <c r="M160">
        <f t="shared" si="13"/>
        <v>70.180000000000007</v>
      </c>
      <c r="N160" s="45">
        <f t="shared" si="14"/>
        <v>1.5388999715018498E-2</v>
      </c>
      <c r="O160">
        <f t="shared" si="15"/>
        <v>1.0799999999999983</v>
      </c>
      <c r="P160">
        <f t="shared" si="16"/>
        <v>512</v>
      </c>
      <c r="R160" t="s">
        <v>1566</v>
      </c>
      <c r="S160">
        <v>4242</v>
      </c>
      <c r="T160">
        <v>1265</v>
      </c>
      <c r="U160">
        <v>29.82</v>
      </c>
      <c r="V160">
        <v>2977</v>
      </c>
      <c r="W160">
        <v>70.180000000000007</v>
      </c>
      <c r="X160" t="str">
        <f t="shared" si="17"/>
        <v>clength_cpv5</v>
      </c>
    </row>
    <row r="161" spans="1:24" x14ac:dyDescent="0.3">
      <c r="A161" t="s">
        <v>1566</v>
      </c>
      <c r="B161">
        <v>4896</v>
      </c>
      <c r="C161">
        <v>1407</v>
      </c>
      <c r="D161">
        <v>28.74</v>
      </c>
      <c r="E161">
        <v>3489</v>
      </c>
      <c r="F161">
        <v>71.260000000000005</v>
      </c>
      <c r="H161" t="str">
        <f t="shared" si="13"/>
        <v>clength_cpv5</v>
      </c>
      <c r="I161">
        <f t="shared" si="13"/>
        <v>4242</v>
      </c>
      <c r="J161">
        <f t="shared" si="13"/>
        <v>1265</v>
      </c>
      <c r="K161">
        <f t="shared" si="13"/>
        <v>29.82</v>
      </c>
      <c r="L161">
        <f t="shared" si="13"/>
        <v>2977</v>
      </c>
      <c r="M161">
        <f t="shared" si="13"/>
        <v>70.180000000000007</v>
      </c>
      <c r="N161" s="45">
        <f t="shared" si="14"/>
        <v>1.5388999715018498E-2</v>
      </c>
      <c r="O161">
        <f t="shared" si="15"/>
        <v>1.0799999999999983</v>
      </c>
      <c r="P161">
        <f t="shared" si="16"/>
        <v>512</v>
      </c>
      <c r="R161" t="s">
        <v>1567</v>
      </c>
      <c r="S161">
        <v>4242</v>
      </c>
      <c r="T161">
        <v>1265</v>
      </c>
      <c r="U161">
        <v>29.82</v>
      </c>
      <c r="V161">
        <v>2977</v>
      </c>
      <c r="W161">
        <v>70.180000000000007</v>
      </c>
      <c r="X161" t="str">
        <f t="shared" si="17"/>
        <v>corr_crit</v>
      </c>
    </row>
    <row r="162" spans="1:24" x14ac:dyDescent="0.3">
      <c r="A162" t="s">
        <v>1567</v>
      </c>
      <c r="B162">
        <v>4896</v>
      </c>
      <c r="C162">
        <v>1407</v>
      </c>
      <c r="D162">
        <v>28.74</v>
      </c>
      <c r="E162">
        <v>3489</v>
      </c>
      <c r="F162">
        <v>71.260000000000005</v>
      </c>
      <c r="H162" t="str">
        <f t="shared" si="13"/>
        <v>corr_crit</v>
      </c>
      <c r="I162">
        <f t="shared" si="13"/>
        <v>4242</v>
      </c>
      <c r="J162">
        <f t="shared" si="13"/>
        <v>1265</v>
      </c>
      <c r="K162">
        <f t="shared" si="13"/>
        <v>29.82</v>
      </c>
      <c r="L162">
        <f t="shared" si="13"/>
        <v>2977</v>
      </c>
      <c r="M162">
        <f t="shared" si="13"/>
        <v>70.180000000000007</v>
      </c>
      <c r="N162" s="45">
        <f t="shared" si="14"/>
        <v>1.5388999715018498E-2</v>
      </c>
      <c r="O162">
        <f t="shared" si="15"/>
        <v>1.0799999999999983</v>
      </c>
      <c r="P162">
        <f t="shared" si="16"/>
        <v>512</v>
      </c>
      <c r="R162" t="s">
        <v>1568</v>
      </c>
      <c r="S162">
        <v>4242</v>
      </c>
      <c r="T162">
        <v>1265</v>
      </c>
      <c r="U162">
        <v>29.82</v>
      </c>
      <c r="V162">
        <v>2977</v>
      </c>
      <c r="W162">
        <v>70.180000000000007</v>
      </c>
      <c r="X162" t="str">
        <f t="shared" si="17"/>
        <v>corr_crit3</v>
      </c>
    </row>
    <row r="163" spans="1:24" x14ac:dyDescent="0.3">
      <c r="A163" t="s">
        <v>1568</v>
      </c>
      <c r="B163">
        <v>4896</v>
      </c>
      <c r="C163">
        <v>1407</v>
      </c>
      <c r="D163">
        <v>28.74</v>
      </c>
      <c r="E163">
        <v>3489</v>
      </c>
      <c r="F163">
        <v>71.260000000000005</v>
      </c>
      <c r="H163" t="str">
        <f t="shared" si="13"/>
        <v>corr_crit3</v>
      </c>
      <c r="I163">
        <f t="shared" si="13"/>
        <v>4242</v>
      </c>
      <c r="J163">
        <f t="shared" si="13"/>
        <v>1265</v>
      </c>
      <c r="K163">
        <f t="shared" si="13"/>
        <v>29.82</v>
      </c>
      <c r="L163">
        <f t="shared" si="13"/>
        <v>2977</v>
      </c>
      <c r="M163">
        <f t="shared" si="13"/>
        <v>70.180000000000007</v>
      </c>
      <c r="N163" s="45">
        <f t="shared" si="14"/>
        <v>1.5388999715018498E-2</v>
      </c>
      <c r="O163">
        <f t="shared" si="15"/>
        <v>1.0799999999999983</v>
      </c>
      <c r="P163">
        <f t="shared" si="16"/>
        <v>512</v>
      </c>
      <c r="R163" t="s">
        <v>1569</v>
      </c>
      <c r="S163">
        <v>4242</v>
      </c>
      <c r="T163">
        <v>2455</v>
      </c>
      <c r="U163">
        <v>57.87</v>
      </c>
      <c r="V163">
        <v>1787</v>
      </c>
      <c r="W163">
        <v>42.13</v>
      </c>
      <c r="X163" t="str">
        <f t="shared" si="17"/>
        <v>corr_crit3bi</v>
      </c>
    </row>
    <row r="164" spans="1:24" x14ac:dyDescent="0.3">
      <c r="A164" t="s">
        <v>1569</v>
      </c>
      <c r="B164">
        <v>4896</v>
      </c>
      <c r="C164">
        <v>1407</v>
      </c>
      <c r="D164">
        <v>28.74</v>
      </c>
      <c r="E164">
        <v>3489</v>
      </c>
      <c r="F164">
        <v>71.260000000000005</v>
      </c>
      <c r="H164" t="str">
        <f t="shared" si="13"/>
        <v>corr_crit3bi</v>
      </c>
      <c r="I164">
        <f t="shared" si="13"/>
        <v>4242</v>
      </c>
      <c r="J164">
        <f t="shared" si="13"/>
        <v>2455</v>
      </c>
      <c r="K164">
        <f t="shared" si="13"/>
        <v>57.87</v>
      </c>
      <c r="L164">
        <f t="shared" si="13"/>
        <v>1787</v>
      </c>
      <c r="M164">
        <f t="shared" si="13"/>
        <v>42.13</v>
      </c>
      <c r="N164" s="45">
        <f t="shared" si="14"/>
        <v>0.69143128412057919</v>
      </c>
      <c r="O164">
        <f t="shared" si="15"/>
        <v>29.130000000000003</v>
      </c>
      <c r="P164">
        <f t="shared" si="16"/>
        <v>1702</v>
      </c>
      <c r="R164" t="s">
        <v>1570</v>
      </c>
      <c r="S164">
        <v>4242</v>
      </c>
      <c r="T164">
        <v>2969</v>
      </c>
      <c r="U164">
        <v>69.989999999999995</v>
      </c>
      <c r="V164">
        <v>1273</v>
      </c>
      <c r="W164">
        <v>30.01</v>
      </c>
      <c r="X164" t="str">
        <f t="shared" si="17"/>
        <v>decp</v>
      </c>
    </row>
    <row r="165" spans="1:24" x14ac:dyDescent="0.3">
      <c r="A165" t="s">
        <v>1570</v>
      </c>
      <c r="B165">
        <v>4896</v>
      </c>
      <c r="C165">
        <v>3473</v>
      </c>
      <c r="D165">
        <v>70.94</v>
      </c>
      <c r="E165">
        <v>1423</v>
      </c>
      <c r="F165">
        <v>29.06</v>
      </c>
      <c r="H165" t="str">
        <f t="shared" si="13"/>
        <v>decp</v>
      </c>
      <c r="I165">
        <f t="shared" si="13"/>
        <v>4242</v>
      </c>
      <c r="J165">
        <f t="shared" si="13"/>
        <v>2969</v>
      </c>
      <c r="K165">
        <f t="shared" si="13"/>
        <v>69.989999999999995</v>
      </c>
      <c r="L165">
        <f t="shared" si="13"/>
        <v>1273</v>
      </c>
      <c r="M165">
        <f t="shared" si="13"/>
        <v>30.01</v>
      </c>
      <c r="N165" s="45">
        <f t="shared" si="14"/>
        <v>-3.1656114628457271E-2</v>
      </c>
      <c r="O165">
        <f t="shared" si="15"/>
        <v>-0.95000000000000284</v>
      </c>
      <c r="P165">
        <f t="shared" si="16"/>
        <v>150</v>
      </c>
      <c r="R165" t="s">
        <v>1571</v>
      </c>
      <c r="S165">
        <v>4242</v>
      </c>
      <c r="T165">
        <v>2969</v>
      </c>
      <c r="U165">
        <v>69.989999999999995</v>
      </c>
      <c r="V165">
        <v>1273</v>
      </c>
      <c r="W165">
        <v>30.01</v>
      </c>
      <c r="X165" t="str">
        <f t="shared" si="17"/>
        <v>decp_corr10</v>
      </c>
    </row>
    <row r="166" spans="1:24" x14ac:dyDescent="0.3">
      <c r="A166" t="s">
        <v>1571</v>
      </c>
      <c r="B166">
        <v>4896</v>
      </c>
      <c r="C166">
        <v>3473</v>
      </c>
      <c r="D166">
        <v>70.94</v>
      </c>
      <c r="E166">
        <v>1423</v>
      </c>
      <c r="F166">
        <v>29.06</v>
      </c>
      <c r="H166" t="str">
        <f t="shared" si="13"/>
        <v>decp_corr10</v>
      </c>
      <c r="I166">
        <f t="shared" si="13"/>
        <v>4242</v>
      </c>
      <c r="J166">
        <f t="shared" si="13"/>
        <v>2969</v>
      </c>
      <c r="K166">
        <f t="shared" si="13"/>
        <v>69.989999999999995</v>
      </c>
      <c r="L166">
        <f t="shared" si="13"/>
        <v>1273</v>
      </c>
      <c r="M166">
        <f t="shared" si="13"/>
        <v>30.01</v>
      </c>
      <c r="N166" s="45">
        <f t="shared" si="14"/>
        <v>-3.1656114628457271E-2</v>
      </c>
      <c r="O166">
        <f t="shared" si="15"/>
        <v>-0.95000000000000284</v>
      </c>
      <c r="P166">
        <f t="shared" si="16"/>
        <v>150</v>
      </c>
      <c r="R166" t="s">
        <v>1572</v>
      </c>
      <c r="S166">
        <v>4242</v>
      </c>
      <c r="T166">
        <v>2969</v>
      </c>
      <c r="U166">
        <v>69.989999999999995</v>
      </c>
      <c r="V166">
        <v>1273</v>
      </c>
      <c r="W166">
        <v>30.01</v>
      </c>
      <c r="X166" t="str">
        <f t="shared" si="17"/>
        <v>decp_corr5</v>
      </c>
    </row>
    <row r="167" spans="1:24" x14ac:dyDescent="0.3">
      <c r="A167" t="s">
        <v>1572</v>
      </c>
      <c r="B167">
        <v>4896</v>
      </c>
      <c r="C167">
        <v>3473</v>
      </c>
      <c r="D167">
        <v>70.94</v>
      </c>
      <c r="E167">
        <v>1423</v>
      </c>
      <c r="F167">
        <v>29.06</v>
      </c>
      <c r="H167" t="str">
        <f t="shared" si="13"/>
        <v>decp_corr5</v>
      </c>
      <c r="I167">
        <f t="shared" si="13"/>
        <v>4242</v>
      </c>
      <c r="J167">
        <f t="shared" si="13"/>
        <v>2969</v>
      </c>
      <c r="K167">
        <f t="shared" si="13"/>
        <v>69.989999999999995</v>
      </c>
      <c r="L167">
        <f t="shared" si="13"/>
        <v>1273</v>
      </c>
      <c r="M167">
        <f t="shared" si="13"/>
        <v>30.01</v>
      </c>
      <c r="N167" s="45">
        <f t="shared" si="14"/>
        <v>-3.1656114628457271E-2</v>
      </c>
      <c r="O167">
        <f t="shared" si="15"/>
        <v>-0.95000000000000284</v>
      </c>
      <c r="P167">
        <f t="shared" si="16"/>
        <v>150</v>
      </c>
      <c r="R167" t="s">
        <v>1573</v>
      </c>
      <c r="S167">
        <v>4242</v>
      </c>
      <c r="T167">
        <v>2969</v>
      </c>
      <c r="U167">
        <v>69.989999999999995</v>
      </c>
      <c r="V167">
        <v>1273</v>
      </c>
      <c r="W167">
        <v>30.01</v>
      </c>
      <c r="X167" t="str">
        <f t="shared" si="17"/>
        <v>corr_decp</v>
      </c>
    </row>
    <row r="168" spans="1:24" x14ac:dyDescent="0.3">
      <c r="A168" t="s">
        <v>1573</v>
      </c>
      <c r="B168">
        <v>4896</v>
      </c>
      <c r="C168">
        <v>3473</v>
      </c>
      <c r="D168">
        <v>70.94</v>
      </c>
      <c r="E168">
        <v>1423</v>
      </c>
      <c r="F168">
        <v>29.06</v>
      </c>
      <c r="H168" t="str">
        <f t="shared" si="13"/>
        <v>corr_decp</v>
      </c>
      <c r="I168">
        <f t="shared" si="13"/>
        <v>4242</v>
      </c>
      <c r="J168">
        <f t="shared" si="13"/>
        <v>2969</v>
      </c>
      <c r="K168">
        <f t="shared" si="13"/>
        <v>69.989999999999995</v>
      </c>
      <c r="L168">
        <f t="shared" si="13"/>
        <v>1273</v>
      </c>
      <c r="M168">
        <f t="shared" si="13"/>
        <v>30.01</v>
      </c>
      <c r="N168" s="45">
        <f t="shared" si="14"/>
        <v>-3.1656114628457271E-2</v>
      </c>
      <c r="O168">
        <f t="shared" si="15"/>
        <v>-0.95000000000000284</v>
      </c>
      <c r="P168">
        <f t="shared" si="16"/>
        <v>150</v>
      </c>
      <c r="Q168" s="18"/>
      <c r="R168" s="18" t="s">
        <v>1624</v>
      </c>
      <c r="S168" s="18">
        <v>4242</v>
      </c>
      <c r="T168" s="18">
        <v>699</v>
      </c>
      <c r="U168" s="18">
        <v>16.48</v>
      </c>
      <c r="V168" s="18">
        <v>3543</v>
      </c>
      <c r="W168" s="18">
        <v>83.52</v>
      </c>
      <c r="X168" s="18" t="str">
        <f t="shared" si="17"/>
        <v>cri</v>
      </c>
    </row>
    <row r="169" spans="1:24" x14ac:dyDescent="0.3">
      <c r="A169" t="s">
        <v>1624</v>
      </c>
      <c r="B169">
        <v>4896</v>
      </c>
      <c r="C169">
        <v>793</v>
      </c>
      <c r="D169">
        <v>16.2</v>
      </c>
      <c r="E169">
        <v>4103</v>
      </c>
      <c r="F169">
        <v>83.8</v>
      </c>
      <c r="H169" t="str">
        <f t="shared" si="13"/>
        <v>cri</v>
      </c>
      <c r="I169">
        <f t="shared" si="13"/>
        <v>4242</v>
      </c>
      <c r="J169">
        <f t="shared" si="13"/>
        <v>699</v>
      </c>
      <c r="K169">
        <f t="shared" si="13"/>
        <v>16.48</v>
      </c>
      <c r="L169">
        <f t="shared" si="13"/>
        <v>3543</v>
      </c>
      <c r="M169">
        <f t="shared" si="13"/>
        <v>83.52</v>
      </c>
      <c r="N169" s="45">
        <f t="shared" si="14"/>
        <v>3.3524904214559527E-3</v>
      </c>
      <c r="O169">
        <f t="shared" si="15"/>
        <v>0.28000000000000114</v>
      </c>
      <c r="P169">
        <f t="shared" si="16"/>
        <v>560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opLeftCell="A11" workbookViewId="0">
      <selection activeCell="F3" sqref="F3:F41"/>
    </sheetView>
  </sheetViews>
  <sheetFormatPr defaultRowHeight="14.4" x14ac:dyDescent="0.3"/>
  <cols>
    <col min="1" max="2" width="29.5546875" customWidth="1"/>
    <col min="5" max="6" width="30.88671875" customWidth="1"/>
    <col min="9" max="10" width="27.33203125" customWidth="1"/>
    <col min="13" max="14" width="20.6640625" customWidth="1"/>
  </cols>
  <sheetData>
    <row r="1" spans="1:15" s="1" customFormat="1" x14ac:dyDescent="0.3">
      <c r="A1" s="1" t="s">
        <v>285</v>
      </c>
      <c r="E1" s="1" t="s">
        <v>310</v>
      </c>
      <c r="I1" s="1" t="s">
        <v>319</v>
      </c>
      <c r="M1" s="1" t="s">
        <v>320</v>
      </c>
    </row>
    <row r="2" spans="1:15" s="1" customFormat="1" x14ac:dyDescent="0.3">
      <c r="A2" s="1" t="s">
        <v>286</v>
      </c>
      <c r="B2" s="1" t="s">
        <v>287</v>
      </c>
      <c r="C2" s="1" t="s">
        <v>281</v>
      </c>
      <c r="E2" s="1" t="s">
        <v>286</v>
      </c>
      <c r="F2" s="1" t="s">
        <v>287</v>
      </c>
      <c r="G2" s="1" t="s">
        <v>281</v>
      </c>
      <c r="I2" s="1" t="s">
        <v>286</v>
      </c>
      <c r="J2" s="1" t="s">
        <v>287</v>
      </c>
      <c r="K2" s="1" t="s">
        <v>281</v>
      </c>
      <c r="M2" s="1" t="s">
        <v>286</v>
      </c>
      <c r="N2" s="1" t="s">
        <v>287</v>
      </c>
      <c r="O2" s="1" t="s">
        <v>281</v>
      </c>
    </row>
    <row r="3" spans="1:15" x14ac:dyDescent="0.3">
      <c r="A3" t="s">
        <v>288</v>
      </c>
      <c r="B3" t="s">
        <v>288</v>
      </c>
      <c r="C3" t="str">
        <f>IF(A3=B3,"YES","NO")</f>
        <v>YES</v>
      </c>
      <c r="E3" t="s">
        <v>288</v>
      </c>
      <c r="F3" t="s">
        <v>288</v>
      </c>
      <c r="G3" t="str">
        <f>IF(E3=F3,"YES","NO")</f>
        <v>YES</v>
      </c>
      <c r="I3" t="s">
        <v>288</v>
      </c>
      <c r="J3" t="s">
        <v>288</v>
      </c>
      <c r="K3" t="str">
        <f>IF(I3=J3,"YES","NO")</f>
        <v>YES</v>
      </c>
      <c r="M3" t="s">
        <v>163</v>
      </c>
      <c r="N3" t="s">
        <v>163</v>
      </c>
      <c r="O3" t="str">
        <f>IF(M3=N3,"YES","NO")</f>
        <v>YES</v>
      </c>
    </row>
    <row r="4" spans="1:15" x14ac:dyDescent="0.3">
      <c r="A4" t="s">
        <v>146</v>
      </c>
      <c r="B4" t="s">
        <v>146</v>
      </c>
      <c r="C4" t="str">
        <f t="shared" ref="C4:C34" si="0">IF(A4=B4,"YES","NO")</f>
        <v>YES</v>
      </c>
      <c r="E4" t="s">
        <v>146</v>
      </c>
      <c r="F4" t="s">
        <v>146</v>
      </c>
      <c r="G4" t="str">
        <f t="shared" ref="G4:G41" si="1">IF(E4=F4,"YES","NO")</f>
        <v>YES</v>
      </c>
      <c r="I4" t="s">
        <v>146</v>
      </c>
      <c r="J4" t="s">
        <v>146</v>
      </c>
      <c r="K4" t="str">
        <f t="shared" ref="K4:K35" si="2">IF(I4=J4,"YES","NO")</f>
        <v>YES</v>
      </c>
      <c r="M4" t="s">
        <v>321</v>
      </c>
      <c r="N4" t="s">
        <v>321</v>
      </c>
      <c r="O4" t="str">
        <f t="shared" ref="O4:O56" si="3">IF(M4=N4,"YES","NO")</f>
        <v>YES</v>
      </c>
    </row>
    <row r="5" spans="1:15" x14ac:dyDescent="0.3">
      <c r="A5" t="s">
        <v>289</v>
      </c>
      <c r="B5" t="s">
        <v>289</v>
      </c>
      <c r="C5" t="str">
        <f t="shared" si="0"/>
        <v>YES</v>
      </c>
      <c r="E5" t="s">
        <v>289</v>
      </c>
      <c r="F5" t="s">
        <v>289</v>
      </c>
      <c r="G5" t="str">
        <f t="shared" si="1"/>
        <v>YES</v>
      </c>
      <c r="I5" t="s">
        <v>289</v>
      </c>
      <c r="J5" t="s">
        <v>289</v>
      </c>
      <c r="K5" t="str">
        <f t="shared" si="2"/>
        <v>YES</v>
      </c>
      <c r="M5" t="s">
        <v>322</v>
      </c>
      <c r="N5" t="s">
        <v>322</v>
      </c>
      <c r="O5" t="str">
        <f t="shared" si="3"/>
        <v>YES</v>
      </c>
    </row>
    <row r="6" spans="1:15" x14ac:dyDescent="0.3">
      <c r="A6" t="s">
        <v>141</v>
      </c>
      <c r="B6" t="s">
        <v>141</v>
      </c>
      <c r="C6" t="str">
        <f t="shared" si="0"/>
        <v>YES</v>
      </c>
      <c r="E6" t="s">
        <v>141</v>
      </c>
      <c r="F6" t="s">
        <v>141</v>
      </c>
      <c r="G6" t="str">
        <f t="shared" si="1"/>
        <v>YES</v>
      </c>
      <c r="I6" t="s">
        <v>141</v>
      </c>
      <c r="J6" t="s">
        <v>141</v>
      </c>
      <c r="K6" t="str">
        <f t="shared" si="2"/>
        <v>YES</v>
      </c>
      <c r="M6" t="s">
        <v>146</v>
      </c>
      <c r="N6" t="s">
        <v>146</v>
      </c>
      <c r="O6" t="str">
        <f t="shared" si="3"/>
        <v>YES</v>
      </c>
    </row>
    <row r="7" spans="1:15" x14ac:dyDescent="0.3">
      <c r="A7" t="s">
        <v>290</v>
      </c>
      <c r="B7" t="s">
        <v>290</v>
      </c>
      <c r="C7" t="str">
        <f t="shared" si="0"/>
        <v>YES</v>
      </c>
      <c r="E7" t="s">
        <v>290</v>
      </c>
      <c r="F7" t="s">
        <v>290</v>
      </c>
      <c r="G7" t="str">
        <f t="shared" si="1"/>
        <v>YES</v>
      </c>
      <c r="I7" t="s">
        <v>290</v>
      </c>
      <c r="J7" t="s">
        <v>290</v>
      </c>
      <c r="K7" t="str">
        <f t="shared" si="2"/>
        <v>YES</v>
      </c>
      <c r="M7" t="s">
        <v>149</v>
      </c>
      <c r="N7" t="s">
        <v>149</v>
      </c>
      <c r="O7" t="str">
        <f t="shared" si="3"/>
        <v>YES</v>
      </c>
    </row>
    <row r="8" spans="1:15" x14ac:dyDescent="0.3">
      <c r="A8" t="s">
        <v>291</v>
      </c>
      <c r="B8" t="s">
        <v>291</v>
      </c>
      <c r="C8" t="str">
        <f t="shared" si="0"/>
        <v>YES</v>
      </c>
      <c r="E8" t="s">
        <v>291</v>
      </c>
      <c r="F8" t="s">
        <v>291</v>
      </c>
      <c r="G8" t="str">
        <f t="shared" si="1"/>
        <v>YES</v>
      </c>
      <c r="I8" t="s">
        <v>291</v>
      </c>
      <c r="J8" t="s">
        <v>291</v>
      </c>
      <c r="K8" t="str">
        <f t="shared" si="2"/>
        <v>YES</v>
      </c>
      <c r="M8" t="s">
        <v>323</v>
      </c>
      <c r="N8" t="s">
        <v>323</v>
      </c>
      <c r="O8" t="str">
        <f t="shared" si="3"/>
        <v>YES</v>
      </c>
    </row>
    <row r="9" spans="1:15" x14ac:dyDescent="0.3">
      <c r="A9" t="s">
        <v>250</v>
      </c>
      <c r="B9" t="s">
        <v>250</v>
      </c>
      <c r="C9" t="str">
        <f t="shared" si="0"/>
        <v>YES</v>
      </c>
      <c r="E9" t="s">
        <v>250</v>
      </c>
      <c r="F9" t="s">
        <v>250</v>
      </c>
      <c r="G9" t="str">
        <f t="shared" si="1"/>
        <v>YES</v>
      </c>
      <c r="I9" t="s">
        <v>250</v>
      </c>
      <c r="J9" t="s">
        <v>250</v>
      </c>
      <c r="K9" t="str">
        <f t="shared" si="2"/>
        <v>YES</v>
      </c>
      <c r="M9" t="s">
        <v>324</v>
      </c>
      <c r="N9" t="s">
        <v>324</v>
      </c>
      <c r="O9" t="str">
        <f t="shared" si="3"/>
        <v>YES</v>
      </c>
    </row>
    <row r="10" spans="1:15" x14ac:dyDescent="0.3">
      <c r="A10" t="s">
        <v>292</v>
      </c>
      <c r="B10" t="s">
        <v>292</v>
      </c>
      <c r="C10" t="str">
        <f t="shared" si="0"/>
        <v>YES</v>
      </c>
      <c r="E10" t="s">
        <v>292</v>
      </c>
      <c r="F10" t="s">
        <v>292</v>
      </c>
      <c r="G10" t="str">
        <f t="shared" si="1"/>
        <v>YES</v>
      </c>
      <c r="I10" t="s">
        <v>292</v>
      </c>
      <c r="J10" t="s">
        <v>292</v>
      </c>
      <c r="K10" t="str">
        <f t="shared" si="2"/>
        <v>YES</v>
      </c>
      <c r="M10" t="s">
        <v>325</v>
      </c>
      <c r="N10" t="s">
        <v>325</v>
      </c>
      <c r="O10" t="str">
        <f t="shared" si="3"/>
        <v>YES</v>
      </c>
    </row>
    <row r="11" spans="1:15" x14ac:dyDescent="0.3">
      <c r="A11" t="s">
        <v>46</v>
      </c>
      <c r="B11" t="s">
        <v>46</v>
      </c>
      <c r="C11" t="str">
        <f t="shared" si="0"/>
        <v>YES</v>
      </c>
      <c r="E11" t="s">
        <v>46</v>
      </c>
      <c r="F11" t="s">
        <v>46</v>
      </c>
      <c r="G11" t="str">
        <f t="shared" si="1"/>
        <v>YES</v>
      </c>
      <c r="I11" t="s">
        <v>46</v>
      </c>
      <c r="J11" t="s">
        <v>46</v>
      </c>
      <c r="K11" t="str">
        <f t="shared" si="2"/>
        <v>YES</v>
      </c>
      <c r="M11" t="s">
        <v>326</v>
      </c>
      <c r="N11" t="s">
        <v>326</v>
      </c>
      <c r="O11" t="str">
        <f t="shared" si="3"/>
        <v>YES</v>
      </c>
    </row>
    <row r="12" spans="1:15" x14ac:dyDescent="0.3">
      <c r="A12" t="s">
        <v>254</v>
      </c>
      <c r="B12" t="s">
        <v>254</v>
      </c>
      <c r="C12" t="str">
        <f t="shared" si="0"/>
        <v>YES</v>
      </c>
      <c r="E12" t="s">
        <v>275</v>
      </c>
      <c r="F12" t="s">
        <v>275</v>
      </c>
      <c r="G12" t="str">
        <f t="shared" si="1"/>
        <v>YES</v>
      </c>
      <c r="I12" t="s">
        <v>275</v>
      </c>
      <c r="J12" t="s">
        <v>275</v>
      </c>
      <c r="K12" t="str">
        <f t="shared" si="2"/>
        <v>YES</v>
      </c>
      <c r="M12" t="s">
        <v>327</v>
      </c>
      <c r="N12" t="s">
        <v>327</v>
      </c>
      <c r="O12" t="str">
        <f t="shared" si="3"/>
        <v>YES</v>
      </c>
    </row>
    <row r="13" spans="1:15" x14ac:dyDescent="0.3">
      <c r="A13" t="s">
        <v>293</v>
      </c>
      <c r="B13" t="s">
        <v>293</v>
      </c>
      <c r="C13" t="str">
        <f t="shared" si="0"/>
        <v>YES</v>
      </c>
      <c r="E13" t="s">
        <v>254</v>
      </c>
      <c r="F13" t="s">
        <v>254</v>
      </c>
      <c r="G13" t="str">
        <f t="shared" si="1"/>
        <v>YES</v>
      </c>
      <c r="I13" t="s">
        <v>254</v>
      </c>
      <c r="J13" t="s">
        <v>254</v>
      </c>
      <c r="K13" t="str">
        <f t="shared" si="2"/>
        <v>YES</v>
      </c>
      <c r="M13" t="s">
        <v>328</v>
      </c>
      <c r="N13" t="s">
        <v>328</v>
      </c>
      <c r="O13" t="str">
        <f t="shared" si="3"/>
        <v>YES</v>
      </c>
    </row>
    <row r="14" spans="1:15" x14ac:dyDescent="0.3">
      <c r="A14" t="s">
        <v>294</v>
      </c>
      <c r="B14" t="s">
        <v>294</v>
      </c>
      <c r="C14" t="str">
        <f t="shared" si="0"/>
        <v>YES</v>
      </c>
      <c r="E14" t="s">
        <v>293</v>
      </c>
      <c r="F14" t="s">
        <v>293</v>
      </c>
      <c r="G14" t="str">
        <f t="shared" si="1"/>
        <v>YES</v>
      </c>
      <c r="I14" t="s">
        <v>293</v>
      </c>
      <c r="J14" t="s">
        <v>293</v>
      </c>
      <c r="K14" t="str">
        <f t="shared" si="2"/>
        <v>YES</v>
      </c>
      <c r="M14" t="s">
        <v>329</v>
      </c>
      <c r="N14" t="s">
        <v>329</v>
      </c>
      <c r="O14" t="str">
        <f t="shared" si="3"/>
        <v>YES</v>
      </c>
    </row>
    <row r="15" spans="1:15" x14ac:dyDescent="0.3">
      <c r="A15" t="s">
        <v>295</v>
      </c>
      <c r="B15" t="s">
        <v>295</v>
      </c>
      <c r="C15" t="str">
        <f t="shared" si="0"/>
        <v>YES</v>
      </c>
      <c r="E15" t="s">
        <v>294</v>
      </c>
      <c r="F15" t="s">
        <v>294</v>
      </c>
      <c r="G15" t="str">
        <f t="shared" si="1"/>
        <v>YES</v>
      </c>
      <c r="I15" t="s">
        <v>294</v>
      </c>
      <c r="J15" t="s">
        <v>294</v>
      </c>
      <c r="K15" t="str">
        <f t="shared" si="2"/>
        <v>YES</v>
      </c>
      <c r="M15" t="s">
        <v>330</v>
      </c>
      <c r="N15" t="s">
        <v>330</v>
      </c>
      <c r="O15" t="str">
        <f t="shared" si="3"/>
        <v>YES</v>
      </c>
    </row>
    <row r="16" spans="1:15" x14ac:dyDescent="0.3">
      <c r="A16" t="s">
        <v>296</v>
      </c>
      <c r="B16" t="s">
        <v>296</v>
      </c>
      <c r="C16" t="str">
        <f t="shared" si="0"/>
        <v>YES</v>
      </c>
      <c r="E16" t="s">
        <v>295</v>
      </c>
      <c r="F16" t="s">
        <v>295</v>
      </c>
      <c r="G16" t="str">
        <f t="shared" si="1"/>
        <v>YES</v>
      </c>
      <c r="I16" t="s">
        <v>295</v>
      </c>
      <c r="J16" t="s">
        <v>295</v>
      </c>
      <c r="K16" t="str">
        <f t="shared" si="2"/>
        <v>YES</v>
      </c>
      <c r="M16" t="s">
        <v>331</v>
      </c>
      <c r="N16" t="s">
        <v>331</v>
      </c>
      <c r="O16" t="str">
        <f t="shared" si="3"/>
        <v>YES</v>
      </c>
    </row>
    <row r="17" spans="1:15" x14ac:dyDescent="0.3">
      <c r="A17" t="s">
        <v>297</v>
      </c>
      <c r="B17" t="s">
        <v>297</v>
      </c>
      <c r="C17" t="str">
        <f t="shared" si="0"/>
        <v>YES</v>
      </c>
      <c r="E17" t="s">
        <v>296</v>
      </c>
      <c r="F17" t="s">
        <v>296</v>
      </c>
      <c r="G17" t="str">
        <f t="shared" si="1"/>
        <v>YES</v>
      </c>
      <c r="I17" t="s">
        <v>296</v>
      </c>
      <c r="J17" t="s">
        <v>296</v>
      </c>
      <c r="K17" t="str">
        <f t="shared" si="2"/>
        <v>YES</v>
      </c>
      <c r="M17" t="s">
        <v>332</v>
      </c>
      <c r="N17" t="s">
        <v>332</v>
      </c>
      <c r="O17" t="str">
        <f t="shared" si="3"/>
        <v>YES</v>
      </c>
    </row>
    <row r="18" spans="1:15" x14ac:dyDescent="0.3">
      <c r="A18" t="s">
        <v>273</v>
      </c>
      <c r="B18" t="s">
        <v>273</v>
      </c>
      <c r="C18" t="str">
        <f t="shared" si="0"/>
        <v>YES</v>
      </c>
      <c r="E18" t="s">
        <v>297</v>
      </c>
      <c r="F18" t="s">
        <v>297</v>
      </c>
      <c r="G18" t="str">
        <f t="shared" si="1"/>
        <v>YES</v>
      </c>
      <c r="I18" t="s">
        <v>297</v>
      </c>
      <c r="J18" t="s">
        <v>297</v>
      </c>
      <c r="K18" t="str">
        <f t="shared" si="2"/>
        <v>YES</v>
      </c>
      <c r="M18" t="s">
        <v>333</v>
      </c>
      <c r="N18" t="s">
        <v>333</v>
      </c>
      <c r="O18" t="str">
        <f t="shared" si="3"/>
        <v>YES</v>
      </c>
    </row>
    <row r="19" spans="1:15" x14ac:dyDescent="0.3">
      <c r="A19" t="s">
        <v>274</v>
      </c>
      <c r="B19" t="s">
        <v>274</v>
      </c>
      <c r="C19" t="str">
        <f t="shared" si="0"/>
        <v>YES</v>
      </c>
      <c r="E19" t="s">
        <v>273</v>
      </c>
      <c r="F19" t="s">
        <v>273</v>
      </c>
      <c r="G19" t="str">
        <f t="shared" si="1"/>
        <v>YES</v>
      </c>
      <c r="I19" t="s">
        <v>273</v>
      </c>
      <c r="J19" t="s">
        <v>273</v>
      </c>
      <c r="K19" t="str">
        <f t="shared" si="2"/>
        <v>YES</v>
      </c>
      <c r="M19" t="s">
        <v>334</v>
      </c>
      <c r="N19" t="s">
        <v>334</v>
      </c>
      <c r="O19" t="str">
        <f t="shared" si="3"/>
        <v>YES</v>
      </c>
    </row>
    <row r="20" spans="1:15" x14ac:dyDescent="0.3">
      <c r="A20" t="s">
        <v>298</v>
      </c>
      <c r="B20" t="s">
        <v>298</v>
      </c>
      <c r="C20" t="str">
        <f t="shared" si="0"/>
        <v>YES</v>
      </c>
      <c r="E20" t="s">
        <v>274</v>
      </c>
      <c r="F20" t="s">
        <v>274</v>
      </c>
      <c r="G20" t="str">
        <f t="shared" si="1"/>
        <v>YES</v>
      </c>
      <c r="I20" t="s">
        <v>274</v>
      </c>
      <c r="J20" t="s">
        <v>274</v>
      </c>
      <c r="K20" t="str">
        <f t="shared" si="2"/>
        <v>YES</v>
      </c>
      <c r="M20" t="s">
        <v>335</v>
      </c>
      <c r="N20" t="s">
        <v>335</v>
      </c>
      <c r="O20" t="str">
        <f t="shared" si="3"/>
        <v>YES</v>
      </c>
    </row>
    <row r="21" spans="1:15" x14ac:dyDescent="0.3">
      <c r="A21" t="s">
        <v>299</v>
      </c>
      <c r="B21" t="s">
        <v>299</v>
      </c>
      <c r="C21" t="str">
        <f t="shared" si="0"/>
        <v>YES</v>
      </c>
      <c r="E21" t="s">
        <v>298</v>
      </c>
      <c r="F21" t="s">
        <v>298</v>
      </c>
      <c r="G21" t="str">
        <f t="shared" si="1"/>
        <v>YES</v>
      </c>
      <c r="I21" t="s">
        <v>298</v>
      </c>
      <c r="J21" t="s">
        <v>298</v>
      </c>
      <c r="K21" t="str">
        <f t="shared" si="2"/>
        <v>YES</v>
      </c>
      <c r="M21" t="s">
        <v>336</v>
      </c>
      <c r="N21" t="s">
        <v>336</v>
      </c>
      <c r="O21" t="str">
        <f t="shared" si="3"/>
        <v>YES</v>
      </c>
    </row>
    <row r="22" spans="1:15" x14ac:dyDescent="0.3">
      <c r="A22" t="s">
        <v>300</v>
      </c>
      <c r="B22" t="s">
        <v>300</v>
      </c>
      <c r="C22" t="str">
        <f t="shared" si="0"/>
        <v>YES</v>
      </c>
      <c r="E22" t="s">
        <v>299</v>
      </c>
      <c r="F22" t="s">
        <v>299</v>
      </c>
      <c r="G22" t="str">
        <f t="shared" si="1"/>
        <v>YES</v>
      </c>
      <c r="I22" t="s">
        <v>299</v>
      </c>
      <c r="J22" t="s">
        <v>299</v>
      </c>
      <c r="K22" t="str">
        <f t="shared" si="2"/>
        <v>YES</v>
      </c>
      <c r="M22" t="s">
        <v>337</v>
      </c>
      <c r="N22" t="s">
        <v>337</v>
      </c>
      <c r="O22" t="str">
        <f t="shared" si="3"/>
        <v>YES</v>
      </c>
    </row>
    <row r="23" spans="1:15" x14ac:dyDescent="0.3">
      <c r="A23" t="s">
        <v>301</v>
      </c>
      <c r="B23" t="s">
        <v>301</v>
      </c>
      <c r="C23" t="str">
        <f t="shared" si="0"/>
        <v>YES</v>
      </c>
      <c r="E23" t="s">
        <v>300</v>
      </c>
      <c r="F23" t="s">
        <v>300</v>
      </c>
      <c r="G23" t="str">
        <f t="shared" si="1"/>
        <v>YES</v>
      </c>
      <c r="I23" t="s">
        <v>300</v>
      </c>
      <c r="J23" t="s">
        <v>300</v>
      </c>
      <c r="K23" t="str">
        <f t="shared" si="2"/>
        <v>YES</v>
      </c>
      <c r="M23" t="s">
        <v>338</v>
      </c>
      <c r="N23" t="s">
        <v>338</v>
      </c>
      <c r="O23" t="str">
        <f t="shared" si="3"/>
        <v>YES</v>
      </c>
    </row>
    <row r="24" spans="1:15" x14ac:dyDescent="0.3">
      <c r="A24" t="s">
        <v>302</v>
      </c>
      <c r="B24" t="s">
        <v>302</v>
      </c>
      <c r="C24" t="str">
        <f t="shared" si="0"/>
        <v>YES</v>
      </c>
      <c r="E24" t="s">
        <v>301</v>
      </c>
      <c r="F24" t="s">
        <v>301</v>
      </c>
      <c r="G24" t="str">
        <f t="shared" si="1"/>
        <v>YES</v>
      </c>
      <c r="I24" t="s">
        <v>301</v>
      </c>
      <c r="J24" t="s">
        <v>301</v>
      </c>
      <c r="K24" t="str">
        <f t="shared" si="2"/>
        <v>YES</v>
      </c>
      <c r="M24" t="s">
        <v>141</v>
      </c>
      <c r="N24" t="s">
        <v>141</v>
      </c>
      <c r="O24" t="str">
        <f t="shared" si="3"/>
        <v>YES</v>
      </c>
    </row>
    <row r="25" spans="1:15" x14ac:dyDescent="0.3">
      <c r="A25" t="s">
        <v>303</v>
      </c>
      <c r="B25" t="s">
        <v>303</v>
      </c>
      <c r="C25" t="str">
        <f t="shared" si="0"/>
        <v>YES</v>
      </c>
      <c r="E25" t="s">
        <v>302</v>
      </c>
      <c r="F25" t="s">
        <v>302</v>
      </c>
      <c r="G25" t="str">
        <f t="shared" si="1"/>
        <v>YES</v>
      </c>
      <c r="I25" t="s">
        <v>302</v>
      </c>
      <c r="J25" t="s">
        <v>302</v>
      </c>
      <c r="K25" t="str">
        <f t="shared" si="2"/>
        <v>YES</v>
      </c>
      <c r="M25" t="s">
        <v>339</v>
      </c>
      <c r="N25" t="s">
        <v>339</v>
      </c>
      <c r="O25" t="str">
        <f t="shared" si="3"/>
        <v>YES</v>
      </c>
    </row>
    <row r="26" spans="1:15" x14ac:dyDescent="0.3">
      <c r="A26" t="s">
        <v>14</v>
      </c>
      <c r="B26" t="s">
        <v>14</v>
      </c>
      <c r="C26" t="str">
        <f t="shared" si="0"/>
        <v>YES</v>
      </c>
      <c r="E26" t="s">
        <v>303</v>
      </c>
      <c r="F26" t="s">
        <v>303</v>
      </c>
      <c r="G26" t="str">
        <f t="shared" si="1"/>
        <v>YES</v>
      </c>
      <c r="I26" t="s">
        <v>303</v>
      </c>
      <c r="J26" t="s">
        <v>303</v>
      </c>
      <c r="K26" t="str">
        <f t="shared" si="2"/>
        <v>YES</v>
      </c>
      <c r="M26" t="s">
        <v>340</v>
      </c>
      <c r="N26" t="s">
        <v>340</v>
      </c>
      <c r="O26" t="str">
        <f t="shared" si="3"/>
        <v>YES</v>
      </c>
    </row>
    <row r="27" spans="1:15" x14ac:dyDescent="0.3">
      <c r="A27" t="s">
        <v>20</v>
      </c>
      <c r="B27" t="s">
        <v>20</v>
      </c>
      <c r="C27" t="str">
        <f t="shared" si="0"/>
        <v>YES</v>
      </c>
      <c r="E27" t="s">
        <v>14</v>
      </c>
      <c r="F27" t="s">
        <v>311</v>
      </c>
      <c r="G27" t="str">
        <f t="shared" si="1"/>
        <v>NO</v>
      </c>
      <c r="I27" t="s">
        <v>14</v>
      </c>
      <c r="J27" t="s">
        <v>14</v>
      </c>
      <c r="K27" t="str">
        <f t="shared" si="2"/>
        <v>YES</v>
      </c>
      <c r="M27" t="s">
        <v>341</v>
      </c>
      <c r="N27" t="s">
        <v>341</v>
      </c>
      <c r="O27" t="str">
        <f t="shared" si="3"/>
        <v>YES</v>
      </c>
    </row>
    <row r="28" spans="1:15" x14ac:dyDescent="0.3">
      <c r="A28" t="s">
        <v>304</v>
      </c>
      <c r="B28" t="s">
        <v>304</v>
      </c>
      <c r="C28" t="str">
        <f t="shared" si="0"/>
        <v>YES</v>
      </c>
      <c r="E28" t="s">
        <v>20</v>
      </c>
      <c r="F28" t="s">
        <v>312</v>
      </c>
      <c r="G28" t="str">
        <f t="shared" si="1"/>
        <v>NO</v>
      </c>
      <c r="I28" t="s">
        <v>20</v>
      </c>
      <c r="J28" t="s">
        <v>20</v>
      </c>
      <c r="K28" t="str">
        <f t="shared" si="2"/>
        <v>YES</v>
      </c>
      <c r="M28" t="s">
        <v>156</v>
      </c>
      <c r="N28" t="s">
        <v>156</v>
      </c>
      <c r="O28" t="str">
        <f t="shared" si="3"/>
        <v>YES</v>
      </c>
    </row>
    <row r="29" spans="1:15" x14ac:dyDescent="0.3">
      <c r="A29" t="s">
        <v>3</v>
      </c>
      <c r="B29" t="s">
        <v>3</v>
      </c>
      <c r="C29" t="str">
        <f t="shared" si="0"/>
        <v>YES</v>
      </c>
      <c r="F29" t="s">
        <v>313</v>
      </c>
      <c r="G29" t="str">
        <f t="shared" si="1"/>
        <v>NO</v>
      </c>
      <c r="I29" t="s">
        <v>304</v>
      </c>
      <c r="J29" t="s">
        <v>304</v>
      </c>
      <c r="K29" t="str">
        <f t="shared" si="2"/>
        <v>YES</v>
      </c>
      <c r="M29" t="s">
        <v>342</v>
      </c>
      <c r="N29" t="s">
        <v>342</v>
      </c>
      <c r="O29" t="str">
        <f t="shared" si="3"/>
        <v>YES</v>
      </c>
    </row>
    <row r="30" spans="1:15" x14ac:dyDescent="0.3">
      <c r="A30" t="s">
        <v>305</v>
      </c>
      <c r="B30" t="s">
        <v>305</v>
      </c>
      <c r="C30" t="str">
        <f t="shared" si="0"/>
        <v>YES</v>
      </c>
      <c r="F30" t="s">
        <v>314</v>
      </c>
      <c r="G30" t="str">
        <f t="shared" si="1"/>
        <v>NO</v>
      </c>
      <c r="I30" t="s">
        <v>3</v>
      </c>
      <c r="J30" t="s">
        <v>3</v>
      </c>
      <c r="K30" t="str">
        <f t="shared" si="2"/>
        <v>YES</v>
      </c>
      <c r="M30" t="s">
        <v>343</v>
      </c>
      <c r="N30" t="s">
        <v>343</v>
      </c>
      <c r="O30" t="str">
        <f t="shared" si="3"/>
        <v>YES</v>
      </c>
    </row>
    <row r="31" spans="1:15" x14ac:dyDescent="0.3">
      <c r="A31" t="s">
        <v>306</v>
      </c>
      <c r="B31" t="s">
        <v>306</v>
      </c>
      <c r="C31" t="str">
        <f t="shared" si="0"/>
        <v>YES</v>
      </c>
      <c r="F31" t="s">
        <v>315</v>
      </c>
      <c r="G31" t="str">
        <f t="shared" si="1"/>
        <v>NO</v>
      </c>
      <c r="I31" t="s">
        <v>305</v>
      </c>
      <c r="J31" t="s">
        <v>305</v>
      </c>
      <c r="K31" t="str">
        <f t="shared" si="2"/>
        <v>YES</v>
      </c>
      <c r="M31" t="s">
        <v>344</v>
      </c>
      <c r="N31" t="s">
        <v>344</v>
      </c>
      <c r="O31" t="str">
        <f t="shared" si="3"/>
        <v>YES</v>
      </c>
    </row>
    <row r="32" spans="1:15" x14ac:dyDescent="0.3">
      <c r="A32" t="s">
        <v>307</v>
      </c>
      <c r="B32" t="s">
        <v>307</v>
      </c>
      <c r="C32" t="str">
        <f t="shared" si="0"/>
        <v>YES</v>
      </c>
      <c r="F32" t="s">
        <v>316</v>
      </c>
      <c r="G32" t="str">
        <f t="shared" si="1"/>
        <v>NO</v>
      </c>
      <c r="I32" t="s">
        <v>306</v>
      </c>
      <c r="J32" t="s">
        <v>306</v>
      </c>
      <c r="K32" t="str">
        <f t="shared" si="2"/>
        <v>YES</v>
      </c>
      <c r="M32" t="s">
        <v>345</v>
      </c>
      <c r="N32" t="s">
        <v>345</v>
      </c>
      <c r="O32" t="str">
        <f t="shared" si="3"/>
        <v>YES</v>
      </c>
    </row>
    <row r="33" spans="1:15" x14ac:dyDescent="0.3">
      <c r="A33" t="s">
        <v>308</v>
      </c>
      <c r="B33" t="s">
        <v>308</v>
      </c>
      <c r="C33" t="str">
        <f t="shared" si="0"/>
        <v>YES</v>
      </c>
      <c r="F33" t="s">
        <v>317</v>
      </c>
      <c r="G33" t="str">
        <f t="shared" si="1"/>
        <v>NO</v>
      </c>
      <c r="I33" t="s">
        <v>307</v>
      </c>
      <c r="J33" t="s">
        <v>307</v>
      </c>
      <c r="K33" t="str">
        <f t="shared" si="2"/>
        <v>YES</v>
      </c>
      <c r="M33" t="s">
        <v>346</v>
      </c>
      <c r="N33" t="s">
        <v>346</v>
      </c>
      <c r="O33" t="str">
        <f t="shared" si="3"/>
        <v>YES</v>
      </c>
    </row>
    <row r="34" spans="1:15" x14ac:dyDescent="0.3">
      <c r="A34" t="s">
        <v>309</v>
      </c>
      <c r="B34" t="s">
        <v>309</v>
      </c>
      <c r="C34" t="str">
        <f t="shared" si="0"/>
        <v>YES</v>
      </c>
      <c r="F34" t="s">
        <v>318</v>
      </c>
      <c r="G34" t="str">
        <f t="shared" si="1"/>
        <v>NO</v>
      </c>
      <c r="I34" t="s">
        <v>308</v>
      </c>
      <c r="J34" t="s">
        <v>308</v>
      </c>
      <c r="K34" t="str">
        <f t="shared" si="2"/>
        <v>YES</v>
      </c>
      <c r="M34" t="s">
        <v>347</v>
      </c>
      <c r="N34" t="s">
        <v>347</v>
      </c>
      <c r="O34" t="str">
        <f t="shared" si="3"/>
        <v>YES</v>
      </c>
    </row>
    <row r="35" spans="1:15" x14ac:dyDescent="0.3">
      <c r="E35" t="s">
        <v>304</v>
      </c>
      <c r="F35" t="s">
        <v>304</v>
      </c>
      <c r="G35" t="str">
        <f t="shared" si="1"/>
        <v>YES</v>
      </c>
      <c r="I35" t="s">
        <v>309</v>
      </c>
      <c r="J35" t="s">
        <v>309</v>
      </c>
      <c r="K35" t="str">
        <f t="shared" si="2"/>
        <v>YES</v>
      </c>
      <c r="M35" t="s">
        <v>348</v>
      </c>
      <c r="N35" t="s">
        <v>348</v>
      </c>
      <c r="O35" t="str">
        <f t="shared" si="3"/>
        <v>YES</v>
      </c>
    </row>
    <row r="36" spans="1:15" x14ac:dyDescent="0.3">
      <c r="E36" t="s">
        <v>3</v>
      </c>
      <c r="F36" t="s">
        <v>3</v>
      </c>
      <c r="G36" t="str">
        <f t="shared" si="1"/>
        <v>YES</v>
      </c>
      <c r="M36" t="s">
        <v>349</v>
      </c>
      <c r="N36" t="s">
        <v>349</v>
      </c>
      <c r="O36" t="str">
        <f t="shared" si="3"/>
        <v>YES</v>
      </c>
    </row>
    <row r="37" spans="1:15" x14ac:dyDescent="0.3">
      <c r="E37" t="s">
        <v>305</v>
      </c>
      <c r="F37" t="s">
        <v>305</v>
      </c>
      <c r="G37" t="str">
        <f t="shared" si="1"/>
        <v>YES</v>
      </c>
      <c r="M37" t="s">
        <v>350</v>
      </c>
      <c r="N37" t="s">
        <v>350</v>
      </c>
      <c r="O37" t="str">
        <f t="shared" si="3"/>
        <v>YES</v>
      </c>
    </row>
    <row r="38" spans="1:15" x14ac:dyDescent="0.3">
      <c r="E38" t="s">
        <v>306</v>
      </c>
      <c r="F38" t="s">
        <v>306</v>
      </c>
      <c r="G38" t="str">
        <f t="shared" si="1"/>
        <v>YES</v>
      </c>
      <c r="M38" t="s">
        <v>351</v>
      </c>
      <c r="N38" t="s">
        <v>351</v>
      </c>
      <c r="O38" t="str">
        <f t="shared" si="3"/>
        <v>YES</v>
      </c>
    </row>
    <row r="39" spans="1:15" x14ac:dyDescent="0.3">
      <c r="E39" t="s">
        <v>307</v>
      </c>
      <c r="F39" t="s">
        <v>307</v>
      </c>
      <c r="G39" t="str">
        <f t="shared" si="1"/>
        <v>YES</v>
      </c>
      <c r="M39" t="s">
        <v>352</v>
      </c>
      <c r="N39" t="s">
        <v>352</v>
      </c>
      <c r="O39" t="str">
        <f t="shared" si="3"/>
        <v>YES</v>
      </c>
    </row>
    <row r="40" spans="1:15" x14ac:dyDescent="0.3">
      <c r="E40" t="s">
        <v>308</v>
      </c>
      <c r="F40" t="s">
        <v>308</v>
      </c>
      <c r="G40" t="str">
        <f t="shared" si="1"/>
        <v>YES</v>
      </c>
      <c r="M40" t="s">
        <v>353</v>
      </c>
      <c r="N40" t="s">
        <v>353</v>
      </c>
      <c r="O40" t="str">
        <f t="shared" si="3"/>
        <v>YES</v>
      </c>
    </row>
    <row r="41" spans="1:15" x14ac:dyDescent="0.3">
      <c r="E41" t="s">
        <v>309</v>
      </c>
      <c r="F41" t="s">
        <v>309</v>
      </c>
      <c r="G41" t="str">
        <f t="shared" si="1"/>
        <v>YES</v>
      </c>
      <c r="M41" t="s">
        <v>354</v>
      </c>
      <c r="N41" t="s">
        <v>354</v>
      </c>
      <c r="O41" t="str">
        <f t="shared" si="3"/>
        <v>YES</v>
      </c>
    </row>
    <row r="42" spans="1:15" x14ac:dyDescent="0.3">
      <c r="M42" t="s">
        <v>355</v>
      </c>
      <c r="N42" t="s">
        <v>355</v>
      </c>
      <c r="O42" t="str">
        <f t="shared" si="3"/>
        <v>YES</v>
      </c>
    </row>
    <row r="43" spans="1:15" x14ac:dyDescent="0.3">
      <c r="M43" t="s">
        <v>356</v>
      </c>
      <c r="N43" t="s">
        <v>356</v>
      </c>
      <c r="O43" t="str">
        <f t="shared" si="3"/>
        <v>YES</v>
      </c>
    </row>
    <row r="44" spans="1:15" x14ac:dyDescent="0.3">
      <c r="M44" t="s">
        <v>357</v>
      </c>
      <c r="N44" t="s">
        <v>357</v>
      </c>
      <c r="O44" t="str">
        <f t="shared" si="3"/>
        <v>YES</v>
      </c>
    </row>
    <row r="45" spans="1:15" x14ac:dyDescent="0.3">
      <c r="M45" t="s">
        <v>358</v>
      </c>
      <c r="N45" t="s">
        <v>358</v>
      </c>
      <c r="O45" t="str">
        <f t="shared" si="3"/>
        <v>YES</v>
      </c>
    </row>
    <row r="46" spans="1:15" x14ac:dyDescent="0.3">
      <c r="M46" t="s">
        <v>359</v>
      </c>
      <c r="N46" t="s">
        <v>359</v>
      </c>
      <c r="O46" t="str">
        <f t="shared" si="3"/>
        <v>YES</v>
      </c>
    </row>
    <row r="47" spans="1:15" x14ac:dyDescent="0.3">
      <c r="M47" t="s">
        <v>360</v>
      </c>
      <c r="N47" t="s">
        <v>360</v>
      </c>
      <c r="O47" t="str">
        <f t="shared" si="3"/>
        <v>YES</v>
      </c>
    </row>
    <row r="48" spans="1:15" x14ac:dyDescent="0.3">
      <c r="M48" t="s">
        <v>361</v>
      </c>
      <c r="N48" t="s">
        <v>361</v>
      </c>
      <c r="O48" t="str">
        <f t="shared" si="3"/>
        <v>YES</v>
      </c>
    </row>
    <row r="49" spans="13:15" x14ac:dyDescent="0.3">
      <c r="M49" t="s">
        <v>362</v>
      </c>
      <c r="N49" t="s">
        <v>362</v>
      </c>
      <c r="O49" t="str">
        <f t="shared" si="3"/>
        <v>YES</v>
      </c>
    </row>
    <row r="50" spans="13:15" x14ac:dyDescent="0.3">
      <c r="M50" t="s">
        <v>363</v>
      </c>
      <c r="N50" t="s">
        <v>363</v>
      </c>
      <c r="O50" t="str">
        <f t="shared" si="3"/>
        <v>YES</v>
      </c>
    </row>
    <row r="51" spans="13:15" x14ac:dyDescent="0.3">
      <c r="M51" t="s">
        <v>364</v>
      </c>
      <c r="N51" t="s">
        <v>364</v>
      </c>
      <c r="O51" t="str">
        <f t="shared" si="3"/>
        <v>YES</v>
      </c>
    </row>
    <row r="52" spans="13:15" x14ac:dyDescent="0.3">
      <c r="M52" t="s">
        <v>365</v>
      </c>
      <c r="N52" t="s">
        <v>365</v>
      </c>
      <c r="O52" t="str">
        <f t="shared" si="3"/>
        <v>YES</v>
      </c>
    </row>
    <row r="53" spans="13:15" x14ac:dyDescent="0.3">
      <c r="M53" t="s">
        <v>366</v>
      </c>
      <c r="N53" t="s">
        <v>366</v>
      </c>
      <c r="O53" t="str">
        <f t="shared" si="3"/>
        <v>YES</v>
      </c>
    </row>
    <row r="54" spans="13:15" x14ac:dyDescent="0.3">
      <c r="M54" t="s">
        <v>367</v>
      </c>
      <c r="N54" t="s">
        <v>367</v>
      </c>
      <c r="O54" t="str">
        <f t="shared" si="3"/>
        <v>YES</v>
      </c>
    </row>
    <row r="55" spans="13:15" x14ac:dyDescent="0.3">
      <c r="M55" t="s">
        <v>368</v>
      </c>
      <c r="N55" t="s">
        <v>368</v>
      </c>
      <c r="O55" t="str">
        <f t="shared" si="3"/>
        <v>YES</v>
      </c>
    </row>
    <row r="56" spans="13:15" x14ac:dyDescent="0.3">
      <c r="M56" t="s">
        <v>369</v>
      </c>
      <c r="N56" t="s">
        <v>369</v>
      </c>
      <c r="O56" t="str">
        <f t="shared" si="3"/>
        <v>YES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4"/>
  <sheetViews>
    <sheetView tabSelected="1" topLeftCell="A64" workbookViewId="0">
      <selection activeCell="O135" sqref="O135"/>
    </sheetView>
  </sheetViews>
  <sheetFormatPr defaultRowHeight="14.4" x14ac:dyDescent="0.3"/>
  <cols>
    <col min="1" max="1" width="14.109375" bestFit="1" customWidth="1"/>
    <col min="2" max="2" width="7" bestFit="1" customWidth="1"/>
    <col min="3" max="3" width="8.5546875" bestFit="1" customWidth="1"/>
    <col min="4" max="4" width="12.44140625" style="21" bestFit="1" customWidth="1"/>
    <col min="5" max="5" width="8.6640625" bestFit="1" customWidth="1"/>
    <col min="6" max="6" width="12.5546875" bestFit="1" customWidth="1"/>
    <col min="8" max="8" width="34.5546875" bestFit="1" customWidth="1"/>
    <col min="9" max="9" width="14.109375" bestFit="1" customWidth="1"/>
    <col min="10" max="10" width="7" bestFit="1" customWidth="1"/>
    <col min="11" max="11" width="8.5546875" style="14" bestFit="1" customWidth="1"/>
    <col min="12" max="12" width="12.44140625" style="21" bestFit="1" customWidth="1"/>
    <col min="13" max="13" width="8.6640625" bestFit="1" customWidth="1"/>
    <col min="14" max="14" width="12.5546875" bestFit="1" customWidth="1"/>
  </cols>
  <sheetData>
    <row r="1" spans="1:16384" x14ac:dyDescent="0.3">
      <c r="A1" s="1" t="s">
        <v>285</v>
      </c>
      <c r="B1" s="1"/>
      <c r="C1" s="1"/>
      <c r="D1" s="20"/>
      <c r="E1" s="1"/>
      <c r="F1" s="1"/>
      <c r="G1" s="1"/>
      <c r="H1" s="1"/>
      <c r="I1" s="1"/>
      <c r="J1" s="1"/>
      <c r="K1" s="23"/>
      <c r="L1" s="2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s="1" customFormat="1" x14ac:dyDescent="0.3">
      <c r="A2" s="1" t="s">
        <v>286</v>
      </c>
      <c r="D2" s="20"/>
      <c r="I2" s="1" t="s">
        <v>287</v>
      </c>
      <c r="K2" s="23"/>
      <c r="L2" s="20"/>
    </row>
    <row r="3" spans="1:16384" x14ac:dyDescent="0.3">
      <c r="A3" t="s">
        <v>370</v>
      </c>
      <c r="B3" t="s">
        <v>371</v>
      </c>
      <c r="C3" t="s">
        <v>372</v>
      </c>
      <c r="D3" s="21" t="s">
        <v>373</v>
      </c>
      <c r="E3" t="s">
        <v>374</v>
      </c>
      <c r="F3" t="s">
        <v>375</v>
      </c>
      <c r="I3" t="s">
        <v>370</v>
      </c>
      <c r="J3" t="s">
        <v>371</v>
      </c>
      <c r="K3" s="14" t="s">
        <v>372</v>
      </c>
      <c r="L3" s="21" t="s">
        <v>373</v>
      </c>
      <c r="M3" t="s">
        <v>374</v>
      </c>
      <c r="N3" t="s">
        <v>375</v>
      </c>
      <c r="P3" t="s">
        <v>476</v>
      </c>
      <c r="Q3" t="s">
        <v>477</v>
      </c>
      <c r="R3" t="s">
        <v>478</v>
      </c>
    </row>
    <row r="4" spans="1:16384" x14ac:dyDescent="0.3">
      <c r="A4" t="s">
        <v>440</v>
      </c>
      <c r="B4">
        <v>131860</v>
      </c>
      <c r="C4">
        <v>0</v>
      </c>
      <c r="D4" s="21">
        <v>0</v>
      </c>
      <c r="E4">
        <v>131860</v>
      </c>
      <c r="F4">
        <v>100</v>
      </c>
      <c r="H4" t="s">
        <v>20</v>
      </c>
      <c r="I4" t="s">
        <v>440</v>
      </c>
      <c r="J4">
        <v>149747</v>
      </c>
      <c r="K4" s="14">
        <v>0</v>
      </c>
      <c r="L4" s="21">
        <v>0</v>
      </c>
      <c r="M4">
        <v>149747</v>
      </c>
      <c r="N4">
        <v>100</v>
      </c>
      <c r="P4" t="str">
        <f>IF(A4=I4,"","POZOR")</f>
        <v/>
      </c>
    </row>
    <row r="5" spans="1:16384" x14ac:dyDescent="0.3">
      <c r="A5" t="s">
        <v>439</v>
      </c>
      <c r="B5">
        <v>131860</v>
      </c>
      <c r="C5">
        <v>0</v>
      </c>
      <c r="D5" s="21">
        <v>0</v>
      </c>
      <c r="E5">
        <v>131860</v>
      </c>
      <c r="F5">
        <v>100</v>
      </c>
      <c r="H5" t="s">
        <v>14</v>
      </c>
      <c r="I5" t="s">
        <v>439</v>
      </c>
      <c r="J5">
        <v>149747</v>
      </c>
      <c r="K5" s="14">
        <v>0</v>
      </c>
      <c r="L5" s="21">
        <v>0</v>
      </c>
      <c r="M5">
        <v>149747</v>
      </c>
      <c r="N5">
        <v>100</v>
      </c>
      <c r="P5" t="str">
        <f t="shared" ref="P5:P20" si="0">IF(A5=I5,"","POZOR")</f>
        <v/>
      </c>
    </row>
    <row r="6" spans="1:16384" x14ac:dyDescent="0.3">
      <c r="A6" t="s">
        <v>468</v>
      </c>
      <c r="B6">
        <v>131860</v>
      </c>
      <c r="C6">
        <v>0</v>
      </c>
      <c r="D6" s="21">
        <v>0</v>
      </c>
      <c r="E6">
        <v>131860</v>
      </c>
      <c r="F6">
        <v>100</v>
      </c>
      <c r="H6" t="s">
        <v>304</v>
      </c>
      <c r="I6" t="s">
        <v>468</v>
      </c>
      <c r="J6">
        <v>149747</v>
      </c>
      <c r="K6" s="14">
        <v>0</v>
      </c>
      <c r="L6" s="21">
        <v>0</v>
      </c>
      <c r="M6">
        <v>149747</v>
      </c>
      <c r="N6">
        <v>100</v>
      </c>
      <c r="P6" t="str">
        <f t="shared" si="0"/>
        <v/>
      </c>
    </row>
    <row r="7" spans="1:16384" x14ac:dyDescent="0.3">
      <c r="A7" t="s">
        <v>457</v>
      </c>
      <c r="B7">
        <v>131860</v>
      </c>
      <c r="C7">
        <v>0</v>
      </c>
      <c r="D7" s="21">
        <v>0</v>
      </c>
      <c r="E7">
        <v>131860</v>
      </c>
      <c r="F7">
        <v>100</v>
      </c>
      <c r="H7" t="s">
        <v>46</v>
      </c>
      <c r="I7" t="s">
        <v>457</v>
      </c>
      <c r="J7">
        <v>149747</v>
      </c>
      <c r="K7" s="14">
        <v>0</v>
      </c>
      <c r="L7" s="21">
        <v>0</v>
      </c>
      <c r="M7">
        <v>149747</v>
      </c>
      <c r="N7">
        <v>100</v>
      </c>
      <c r="P7" t="str">
        <f t="shared" si="0"/>
        <v/>
      </c>
    </row>
    <row r="8" spans="1:16384" x14ac:dyDescent="0.3">
      <c r="A8" t="s">
        <v>423</v>
      </c>
      <c r="B8">
        <v>131860</v>
      </c>
      <c r="C8">
        <v>0</v>
      </c>
      <c r="D8" s="21">
        <v>0</v>
      </c>
      <c r="E8">
        <v>131860</v>
      </c>
      <c r="F8">
        <v>100</v>
      </c>
      <c r="H8" t="s">
        <v>293</v>
      </c>
      <c r="I8" t="s">
        <v>423</v>
      </c>
      <c r="J8">
        <v>149747</v>
      </c>
      <c r="K8" s="14">
        <v>6</v>
      </c>
      <c r="L8" s="21">
        <v>4.0000000000000001E-3</v>
      </c>
      <c r="M8">
        <v>149741</v>
      </c>
      <c r="N8">
        <v>100</v>
      </c>
      <c r="P8" t="str">
        <f t="shared" si="0"/>
        <v/>
      </c>
    </row>
    <row r="9" spans="1:16384" x14ac:dyDescent="0.3">
      <c r="A9" t="s">
        <v>458</v>
      </c>
      <c r="B9">
        <v>131860</v>
      </c>
      <c r="C9">
        <v>0</v>
      </c>
      <c r="D9" s="21">
        <v>0</v>
      </c>
      <c r="E9">
        <v>131860</v>
      </c>
      <c r="F9">
        <v>100</v>
      </c>
      <c r="H9" t="s">
        <v>294</v>
      </c>
      <c r="I9" t="s">
        <v>458</v>
      </c>
      <c r="J9">
        <v>149747</v>
      </c>
      <c r="K9" s="14">
        <v>0</v>
      </c>
      <c r="L9" s="21">
        <v>0</v>
      </c>
      <c r="M9">
        <v>149747</v>
      </c>
      <c r="N9">
        <v>100</v>
      </c>
      <c r="P9" t="str">
        <f t="shared" si="0"/>
        <v/>
      </c>
    </row>
    <row r="10" spans="1:16384" x14ac:dyDescent="0.3">
      <c r="A10" t="s">
        <v>469</v>
      </c>
      <c r="B10">
        <v>131860</v>
      </c>
      <c r="C10">
        <v>0</v>
      </c>
      <c r="D10" s="21">
        <v>0</v>
      </c>
      <c r="E10">
        <v>131860</v>
      </c>
      <c r="F10">
        <v>100</v>
      </c>
      <c r="H10" t="s">
        <v>3</v>
      </c>
      <c r="I10" t="s">
        <v>469</v>
      </c>
      <c r="J10">
        <v>149747</v>
      </c>
      <c r="K10" s="14">
        <v>0</v>
      </c>
      <c r="L10" s="21">
        <v>0</v>
      </c>
      <c r="M10">
        <v>149747</v>
      </c>
      <c r="N10">
        <v>100</v>
      </c>
      <c r="P10" t="str">
        <f t="shared" si="0"/>
        <v/>
      </c>
    </row>
    <row r="11" spans="1:16384" x14ac:dyDescent="0.3">
      <c r="A11" t="s">
        <v>473</v>
      </c>
      <c r="B11">
        <v>131860</v>
      </c>
      <c r="C11">
        <v>0</v>
      </c>
      <c r="D11" s="21">
        <v>0</v>
      </c>
      <c r="E11">
        <v>131860</v>
      </c>
      <c r="F11">
        <v>100</v>
      </c>
      <c r="H11" t="s">
        <v>308</v>
      </c>
      <c r="I11" t="s">
        <v>473</v>
      </c>
      <c r="J11">
        <v>149747</v>
      </c>
      <c r="K11" s="14">
        <v>0</v>
      </c>
      <c r="L11" s="21">
        <v>0</v>
      </c>
      <c r="M11">
        <v>149747</v>
      </c>
      <c r="N11">
        <v>100</v>
      </c>
      <c r="P11" t="str">
        <f t="shared" si="0"/>
        <v/>
      </c>
    </row>
    <row r="12" spans="1:16384" x14ac:dyDescent="0.3">
      <c r="A12" t="s">
        <v>460</v>
      </c>
      <c r="B12">
        <v>131860</v>
      </c>
      <c r="C12">
        <v>0</v>
      </c>
      <c r="D12" s="21">
        <v>0</v>
      </c>
      <c r="E12">
        <v>131860</v>
      </c>
      <c r="F12">
        <v>100</v>
      </c>
      <c r="H12" t="s">
        <v>296</v>
      </c>
      <c r="I12" t="s">
        <v>460</v>
      </c>
      <c r="J12">
        <v>149747</v>
      </c>
      <c r="K12" s="14">
        <v>0</v>
      </c>
      <c r="L12" s="21">
        <v>0</v>
      </c>
      <c r="M12">
        <v>149747</v>
      </c>
      <c r="N12">
        <v>100</v>
      </c>
      <c r="P12" t="str">
        <f t="shared" si="0"/>
        <v/>
      </c>
    </row>
    <row r="13" spans="1:16384" s="10" customFormat="1" x14ac:dyDescent="0.3">
      <c r="A13" s="10" t="s">
        <v>450</v>
      </c>
      <c r="B13" s="10">
        <v>131860</v>
      </c>
      <c r="C13" s="10">
        <v>0</v>
      </c>
      <c r="D13" s="22">
        <v>0</v>
      </c>
      <c r="E13" s="10">
        <v>131860</v>
      </c>
      <c r="F13" s="10">
        <v>100</v>
      </c>
      <c r="H13" s="10" t="s">
        <v>288</v>
      </c>
      <c r="I13" s="10" t="s">
        <v>450</v>
      </c>
      <c r="J13" s="10">
        <v>149747</v>
      </c>
      <c r="K13" s="24">
        <v>6266</v>
      </c>
      <c r="L13" s="22">
        <v>4.1840000000000002</v>
      </c>
      <c r="M13" s="10">
        <v>143481</v>
      </c>
      <c r="N13" s="10">
        <v>95.82</v>
      </c>
      <c r="P13" s="10" t="str">
        <f t="shared" si="0"/>
        <v/>
      </c>
    </row>
    <row r="14" spans="1:16384" x14ac:dyDescent="0.3">
      <c r="A14" t="s">
        <v>453</v>
      </c>
      <c r="B14">
        <v>131860</v>
      </c>
      <c r="C14">
        <v>0</v>
      </c>
      <c r="D14" s="21">
        <v>0</v>
      </c>
      <c r="E14">
        <v>131860</v>
      </c>
      <c r="F14">
        <v>100</v>
      </c>
      <c r="H14" t="s">
        <v>141</v>
      </c>
      <c r="I14" t="s">
        <v>453</v>
      </c>
      <c r="J14">
        <v>149747</v>
      </c>
      <c r="K14" s="14">
        <v>0</v>
      </c>
      <c r="L14" s="21">
        <v>0</v>
      </c>
      <c r="M14">
        <v>149747</v>
      </c>
      <c r="N14">
        <v>100</v>
      </c>
      <c r="P14" t="str">
        <f t="shared" si="0"/>
        <v/>
      </c>
    </row>
    <row r="15" spans="1:16384" x14ac:dyDescent="0.3">
      <c r="A15" t="s">
        <v>454</v>
      </c>
      <c r="B15">
        <v>131860</v>
      </c>
      <c r="C15">
        <v>0</v>
      </c>
      <c r="D15" s="21">
        <v>0</v>
      </c>
      <c r="E15">
        <v>131860</v>
      </c>
      <c r="F15">
        <v>100</v>
      </c>
      <c r="H15" t="s">
        <v>290</v>
      </c>
      <c r="I15" t="s">
        <v>454</v>
      </c>
      <c r="J15">
        <v>149747</v>
      </c>
      <c r="K15" s="14">
        <v>0</v>
      </c>
      <c r="L15" s="21">
        <v>0</v>
      </c>
      <c r="M15">
        <v>149747</v>
      </c>
      <c r="N15">
        <v>100</v>
      </c>
      <c r="P15" t="str">
        <f t="shared" si="0"/>
        <v/>
      </c>
    </row>
    <row r="16" spans="1:16384" s="10" customFormat="1" x14ac:dyDescent="0.3">
      <c r="A16" s="10" t="s">
        <v>435</v>
      </c>
      <c r="B16" s="10">
        <v>131860</v>
      </c>
      <c r="C16" s="10">
        <v>0</v>
      </c>
      <c r="D16" s="22">
        <v>0</v>
      </c>
      <c r="E16" s="10">
        <v>131860</v>
      </c>
      <c r="F16" s="10">
        <v>100</v>
      </c>
      <c r="H16" s="10" t="s">
        <v>273</v>
      </c>
      <c r="I16" s="10" t="s">
        <v>435</v>
      </c>
      <c r="J16" s="10">
        <v>149747</v>
      </c>
      <c r="K16" s="24">
        <v>1627</v>
      </c>
      <c r="L16" s="22">
        <v>1.0860000000000001</v>
      </c>
      <c r="M16" s="10">
        <v>148120</v>
      </c>
      <c r="N16" s="10">
        <v>98.91</v>
      </c>
      <c r="P16" s="10" t="str">
        <f t="shared" si="0"/>
        <v/>
      </c>
    </row>
    <row r="17" spans="1:16" x14ac:dyDescent="0.3">
      <c r="A17" t="s">
        <v>436</v>
      </c>
      <c r="B17">
        <v>131860</v>
      </c>
      <c r="C17">
        <v>0</v>
      </c>
      <c r="D17" s="21">
        <v>0</v>
      </c>
      <c r="E17">
        <v>131860</v>
      </c>
      <c r="F17">
        <v>100</v>
      </c>
      <c r="H17" t="s">
        <v>274</v>
      </c>
      <c r="I17" t="s">
        <v>436</v>
      </c>
      <c r="J17">
        <v>149747</v>
      </c>
      <c r="K17" s="14">
        <v>0</v>
      </c>
      <c r="L17" s="21">
        <v>0</v>
      </c>
      <c r="M17">
        <v>149747</v>
      </c>
      <c r="N17">
        <v>100</v>
      </c>
      <c r="P17" t="str">
        <f t="shared" si="0"/>
        <v/>
      </c>
    </row>
    <row r="18" spans="1:16" x14ac:dyDescent="0.3">
      <c r="A18" t="s">
        <v>416</v>
      </c>
      <c r="B18">
        <v>131860</v>
      </c>
      <c r="C18">
        <v>5</v>
      </c>
      <c r="D18" s="21">
        <v>3.8E-3</v>
      </c>
      <c r="E18">
        <v>131855</v>
      </c>
      <c r="F18">
        <v>100</v>
      </c>
      <c r="H18" t="s">
        <v>254</v>
      </c>
      <c r="I18" t="s">
        <v>416</v>
      </c>
      <c r="J18">
        <v>149747</v>
      </c>
      <c r="K18" s="14">
        <v>3</v>
      </c>
      <c r="L18" s="21">
        <v>2E-3</v>
      </c>
      <c r="M18">
        <v>149744</v>
      </c>
      <c r="N18">
        <v>100</v>
      </c>
      <c r="P18" t="str">
        <f t="shared" si="0"/>
        <v/>
      </c>
    </row>
    <row r="19" spans="1:16" x14ac:dyDescent="0.3">
      <c r="A19" t="s">
        <v>452</v>
      </c>
      <c r="B19">
        <v>131860</v>
      </c>
      <c r="C19">
        <v>12</v>
      </c>
      <c r="D19" s="21">
        <v>9.1000000000000004E-3</v>
      </c>
      <c r="E19">
        <v>131848</v>
      </c>
      <c r="F19">
        <v>99.99</v>
      </c>
      <c r="H19" t="s">
        <v>289</v>
      </c>
      <c r="I19" t="s">
        <v>452</v>
      </c>
      <c r="J19">
        <v>149747</v>
      </c>
      <c r="K19" s="14">
        <v>0</v>
      </c>
      <c r="L19" s="21">
        <v>0</v>
      </c>
      <c r="M19">
        <v>149747</v>
      </c>
      <c r="N19">
        <v>100</v>
      </c>
      <c r="P19" t="str">
        <f t="shared" si="0"/>
        <v/>
      </c>
    </row>
    <row r="20" spans="1:16" s="10" customFormat="1" x14ac:dyDescent="0.3">
      <c r="A20" s="10" t="s">
        <v>456</v>
      </c>
      <c r="B20" s="10">
        <v>131860</v>
      </c>
      <c r="C20" s="10">
        <v>373</v>
      </c>
      <c r="D20" s="22">
        <v>0.28289999999999998</v>
      </c>
      <c r="E20" s="10">
        <v>131487</v>
      </c>
      <c r="F20" s="10">
        <v>99.72</v>
      </c>
      <c r="H20" s="10" t="s">
        <v>292</v>
      </c>
      <c r="I20" s="10" t="s">
        <v>456</v>
      </c>
      <c r="J20" s="10">
        <v>149747</v>
      </c>
      <c r="K20" s="24">
        <v>434</v>
      </c>
      <c r="L20" s="22">
        <v>0.2898</v>
      </c>
      <c r="M20" s="10">
        <v>149313</v>
      </c>
      <c r="N20" s="10">
        <v>99.71</v>
      </c>
      <c r="P20" s="10" t="str">
        <f t="shared" si="0"/>
        <v/>
      </c>
    </row>
    <row r="22" spans="1:16" x14ac:dyDescent="0.3">
      <c r="H22" t="s">
        <v>250</v>
      </c>
      <c r="I22" t="s">
        <v>411</v>
      </c>
      <c r="J22">
        <v>149747</v>
      </c>
      <c r="K22" s="14">
        <v>149747</v>
      </c>
      <c r="L22" s="21">
        <v>100</v>
      </c>
      <c r="M22">
        <v>0</v>
      </c>
      <c r="N22">
        <v>0</v>
      </c>
    </row>
    <row r="23" spans="1:16" x14ac:dyDescent="0.3">
      <c r="H23" t="s">
        <v>298</v>
      </c>
      <c r="I23" t="s">
        <v>462</v>
      </c>
      <c r="J23">
        <v>149747</v>
      </c>
      <c r="K23" s="14">
        <v>149747</v>
      </c>
      <c r="L23" s="21">
        <v>100</v>
      </c>
      <c r="M23">
        <v>0</v>
      </c>
      <c r="N23">
        <v>0</v>
      </c>
    </row>
    <row r="24" spans="1:16" x14ac:dyDescent="0.3">
      <c r="H24" t="s">
        <v>300</v>
      </c>
      <c r="I24" t="s">
        <v>464</v>
      </c>
      <c r="J24">
        <v>149747</v>
      </c>
      <c r="K24" s="14">
        <v>149747</v>
      </c>
      <c r="L24" s="21">
        <v>100</v>
      </c>
      <c r="M24">
        <v>0</v>
      </c>
      <c r="N24">
        <v>0</v>
      </c>
    </row>
    <row r="25" spans="1:16" x14ac:dyDescent="0.3">
      <c r="H25" t="s">
        <v>299</v>
      </c>
      <c r="I25" t="s">
        <v>463</v>
      </c>
      <c r="J25">
        <v>149747</v>
      </c>
      <c r="K25" s="14">
        <v>149747</v>
      </c>
      <c r="L25" s="21">
        <v>100</v>
      </c>
      <c r="M25">
        <v>0</v>
      </c>
      <c r="N25">
        <v>0</v>
      </c>
    </row>
    <row r="26" spans="1:16" x14ac:dyDescent="0.3">
      <c r="H26" t="s">
        <v>303</v>
      </c>
      <c r="I26" t="s">
        <v>467</v>
      </c>
      <c r="J26">
        <v>149747</v>
      </c>
      <c r="K26" s="14">
        <v>149747</v>
      </c>
      <c r="L26" s="21">
        <v>100</v>
      </c>
      <c r="M26">
        <v>0</v>
      </c>
      <c r="N26">
        <v>0</v>
      </c>
    </row>
    <row r="27" spans="1:16" x14ac:dyDescent="0.3">
      <c r="H27" t="s">
        <v>302</v>
      </c>
      <c r="I27" t="s">
        <v>466</v>
      </c>
      <c r="J27">
        <v>149747</v>
      </c>
      <c r="K27" s="14">
        <v>149747</v>
      </c>
      <c r="L27" s="21">
        <v>100</v>
      </c>
      <c r="M27">
        <v>0</v>
      </c>
      <c r="N27">
        <v>0</v>
      </c>
    </row>
    <row r="28" spans="1:16" x14ac:dyDescent="0.3">
      <c r="H28" t="s">
        <v>301</v>
      </c>
      <c r="I28" t="s">
        <v>465</v>
      </c>
      <c r="J28">
        <v>149747</v>
      </c>
      <c r="K28" s="14">
        <v>149747</v>
      </c>
      <c r="L28" s="21">
        <v>100</v>
      </c>
      <c r="M28">
        <v>0</v>
      </c>
      <c r="N28">
        <v>0</v>
      </c>
    </row>
    <row r="29" spans="1:16" x14ac:dyDescent="0.3">
      <c r="H29" t="s">
        <v>297</v>
      </c>
      <c r="I29" t="s">
        <v>461</v>
      </c>
      <c r="J29">
        <v>149747</v>
      </c>
      <c r="K29" s="14">
        <v>149747</v>
      </c>
      <c r="L29" s="21">
        <v>100</v>
      </c>
      <c r="M29">
        <v>0</v>
      </c>
      <c r="N29">
        <v>0</v>
      </c>
    </row>
    <row r="30" spans="1:16" x14ac:dyDescent="0.3">
      <c r="H30" t="s">
        <v>305</v>
      </c>
      <c r="I30" t="s">
        <v>470</v>
      </c>
      <c r="J30">
        <v>149747</v>
      </c>
      <c r="K30" s="14">
        <v>149747</v>
      </c>
      <c r="L30" s="21">
        <v>100</v>
      </c>
      <c r="M30">
        <v>0</v>
      </c>
      <c r="N30">
        <v>0</v>
      </c>
    </row>
    <row r="31" spans="1:16" x14ac:dyDescent="0.3">
      <c r="H31" t="s">
        <v>307</v>
      </c>
      <c r="I31" t="s">
        <v>472</v>
      </c>
      <c r="J31">
        <v>149747</v>
      </c>
      <c r="K31" s="14">
        <v>149747</v>
      </c>
      <c r="L31" s="21">
        <v>100</v>
      </c>
      <c r="M31">
        <v>0</v>
      </c>
      <c r="N31">
        <v>0</v>
      </c>
    </row>
    <row r="32" spans="1:16" x14ac:dyDescent="0.3">
      <c r="H32" t="s">
        <v>309</v>
      </c>
      <c r="I32" t="s">
        <v>474</v>
      </c>
      <c r="J32">
        <v>149747</v>
      </c>
      <c r="K32" s="14">
        <v>149747</v>
      </c>
      <c r="L32" s="21">
        <v>100</v>
      </c>
      <c r="M32">
        <v>0</v>
      </c>
      <c r="N32">
        <v>0</v>
      </c>
    </row>
    <row r="33" spans="1:14" x14ac:dyDescent="0.3">
      <c r="H33" t="s">
        <v>306</v>
      </c>
      <c r="I33" t="s">
        <v>471</v>
      </c>
      <c r="J33">
        <v>149747</v>
      </c>
      <c r="K33" s="14">
        <v>149747</v>
      </c>
      <c r="L33" s="21">
        <v>100</v>
      </c>
      <c r="M33">
        <v>0</v>
      </c>
      <c r="N33">
        <v>0</v>
      </c>
    </row>
    <row r="34" spans="1:14" x14ac:dyDescent="0.3">
      <c r="H34" t="s">
        <v>295</v>
      </c>
      <c r="I34" t="s">
        <v>459</v>
      </c>
      <c r="J34">
        <v>149747</v>
      </c>
      <c r="K34" s="14">
        <v>149747</v>
      </c>
      <c r="L34" s="21">
        <v>100</v>
      </c>
      <c r="M34">
        <v>0</v>
      </c>
      <c r="N34">
        <v>0</v>
      </c>
    </row>
    <row r="35" spans="1:14" x14ac:dyDescent="0.3">
      <c r="H35" t="s">
        <v>146</v>
      </c>
      <c r="I35" t="s">
        <v>451</v>
      </c>
      <c r="J35">
        <v>149747</v>
      </c>
      <c r="K35" s="14">
        <v>149747</v>
      </c>
      <c r="L35" s="21">
        <v>100</v>
      </c>
      <c r="M35">
        <v>0</v>
      </c>
      <c r="N35">
        <v>0</v>
      </c>
    </row>
    <row r="36" spans="1:14" x14ac:dyDescent="0.3">
      <c r="H36" t="s">
        <v>291</v>
      </c>
      <c r="I36" t="s">
        <v>455</v>
      </c>
      <c r="J36">
        <v>149747</v>
      </c>
      <c r="K36" s="14">
        <v>149747</v>
      </c>
      <c r="L36" s="21">
        <v>100</v>
      </c>
      <c r="M36">
        <v>0</v>
      </c>
      <c r="N36">
        <v>0</v>
      </c>
    </row>
    <row r="37" spans="1:14" x14ac:dyDescent="0.3">
      <c r="I37" t="s">
        <v>475</v>
      </c>
    </row>
    <row r="40" spans="1:14" x14ac:dyDescent="0.3">
      <c r="A40" s="1" t="s">
        <v>310</v>
      </c>
    </row>
    <row r="41" spans="1:14" s="1" customFormat="1" x14ac:dyDescent="0.3">
      <c r="A41" s="1" t="s">
        <v>286</v>
      </c>
      <c r="D41" s="20"/>
      <c r="I41" s="1" t="s">
        <v>287</v>
      </c>
      <c r="K41" s="23"/>
      <c r="L41" s="20"/>
    </row>
    <row r="42" spans="1:14" s="1" customFormat="1" x14ac:dyDescent="0.3">
      <c r="A42" s="1" t="s">
        <v>370</v>
      </c>
      <c r="B42" s="1" t="s">
        <v>371</v>
      </c>
      <c r="C42" s="1" t="s">
        <v>372</v>
      </c>
      <c r="D42" s="20" t="s">
        <v>373</v>
      </c>
      <c r="E42" s="1" t="s">
        <v>374</v>
      </c>
      <c r="F42" s="1" t="s">
        <v>375</v>
      </c>
      <c r="I42" s="1" t="s">
        <v>370</v>
      </c>
      <c r="J42" s="1" t="s">
        <v>371</v>
      </c>
      <c r="K42" s="23" t="s">
        <v>372</v>
      </c>
      <c r="L42" s="20" t="s">
        <v>373</v>
      </c>
      <c r="M42" s="1" t="s">
        <v>374</v>
      </c>
      <c r="N42" s="1" t="s">
        <v>375</v>
      </c>
    </row>
    <row r="43" spans="1:14" x14ac:dyDescent="0.3">
      <c r="A43" t="s">
        <v>451</v>
      </c>
      <c r="B43">
        <v>121782</v>
      </c>
      <c r="C43">
        <v>0</v>
      </c>
      <c r="D43" s="21">
        <v>0</v>
      </c>
      <c r="E43">
        <v>121782</v>
      </c>
      <c r="F43">
        <v>100</v>
      </c>
      <c r="H43" t="s">
        <v>146</v>
      </c>
      <c r="I43" t="s">
        <v>451</v>
      </c>
      <c r="J43">
        <v>144923</v>
      </c>
      <c r="K43" s="14">
        <v>0</v>
      </c>
      <c r="L43" s="21">
        <v>0</v>
      </c>
      <c r="M43">
        <v>144923</v>
      </c>
      <c r="N43">
        <v>100</v>
      </c>
    </row>
    <row r="44" spans="1:14" x14ac:dyDescent="0.3">
      <c r="A44" t="s">
        <v>452</v>
      </c>
      <c r="B44">
        <v>121782</v>
      </c>
      <c r="C44">
        <v>0</v>
      </c>
      <c r="D44" s="21">
        <v>0</v>
      </c>
      <c r="E44">
        <v>121782</v>
      </c>
      <c r="F44">
        <v>100</v>
      </c>
      <c r="H44" t="s">
        <v>289</v>
      </c>
      <c r="I44" t="s">
        <v>452</v>
      </c>
      <c r="J44">
        <v>144923</v>
      </c>
      <c r="K44" s="14">
        <v>0</v>
      </c>
      <c r="L44" s="21">
        <v>0</v>
      </c>
      <c r="M44">
        <v>144923</v>
      </c>
      <c r="N44">
        <v>100</v>
      </c>
    </row>
    <row r="45" spans="1:14" x14ac:dyDescent="0.3">
      <c r="A45" t="s">
        <v>453</v>
      </c>
      <c r="B45">
        <v>121782</v>
      </c>
      <c r="C45">
        <v>0</v>
      </c>
      <c r="D45" s="21">
        <v>0</v>
      </c>
      <c r="E45">
        <v>121782</v>
      </c>
      <c r="F45">
        <v>100</v>
      </c>
      <c r="H45" t="s">
        <v>141</v>
      </c>
      <c r="I45" t="s">
        <v>453</v>
      </c>
      <c r="J45">
        <v>144923</v>
      </c>
      <c r="K45" s="14">
        <v>0</v>
      </c>
      <c r="L45" s="21">
        <v>0</v>
      </c>
      <c r="M45">
        <v>144923</v>
      </c>
      <c r="N45">
        <v>100</v>
      </c>
    </row>
    <row r="46" spans="1:14" x14ac:dyDescent="0.3">
      <c r="A46" t="s">
        <v>457</v>
      </c>
      <c r="B46">
        <v>121782</v>
      </c>
      <c r="C46">
        <v>0</v>
      </c>
      <c r="D46" s="21">
        <v>0</v>
      </c>
      <c r="E46">
        <v>121782</v>
      </c>
      <c r="F46">
        <v>100</v>
      </c>
      <c r="H46" t="s">
        <v>46</v>
      </c>
      <c r="I46" t="s">
        <v>457</v>
      </c>
      <c r="J46">
        <v>144923</v>
      </c>
      <c r="K46" s="14">
        <v>0</v>
      </c>
      <c r="L46" s="21">
        <v>0</v>
      </c>
      <c r="M46">
        <v>144923</v>
      </c>
      <c r="N46">
        <v>100</v>
      </c>
    </row>
    <row r="47" spans="1:14" x14ac:dyDescent="0.3">
      <c r="A47" t="s">
        <v>423</v>
      </c>
      <c r="B47">
        <v>121782</v>
      </c>
      <c r="C47">
        <v>0</v>
      </c>
      <c r="D47" s="21">
        <v>0</v>
      </c>
      <c r="E47">
        <v>121782</v>
      </c>
      <c r="F47">
        <v>100</v>
      </c>
      <c r="H47" t="s">
        <v>293</v>
      </c>
      <c r="I47" t="s">
        <v>423</v>
      </c>
      <c r="J47">
        <v>144923</v>
      </c>
      <c r="K47" s="14">
        <v>5</v>
      </c>
      <c r="L47" s="21">
        <v>3.5000000000000001E-3</v>
      </c>
      <c r="M47">
        <v>144918</v>
      </c>
      <c r="N47">
        <v>100</v>
      </c>
    </row>
    <row r="48" spans="1:14" x14ac:dyDescent="0.3">
      <c r="A48" t="s">
        <v>459</v>
      </c>
      <c r="B48">
        <v>121782</v>
      </c>
      <c r="C48">
        <v>0</v>
      </c>
      <c r="D48" s="21">
        <v>0</v>
      </c>
      <c r="E48">
        <v>121782</v>
      </c>
      <c r="F48">
        <v>100</v>
      </c>
      <c r="H48" t="s">
        <v>295</v>
      </c>
      <c r="I48" t="s">
        <v>459</v>
      </c>
      <c r="J48">
        <v>144923</v>
      </c>
      <c r="K48" s="14">
        <v>0</v>
      </c>
      <c r="L48" s="21">
        <v>0</v>
      </c>
      <c r="M48">
        <v>144923</v>
      </c>
      <c r="N48">
        <v>100</v>
      </c>
    </row>
    <row r="49" spans="1:14" x14ac:dyDescent="0.3">
      <c r="A49" t="s">
        <v>439</v>
      </c>
      <c r="B49">
        <v>121782</v>
      </c>
      <c r="C49">
        <v>0</v>
      </c>
      <c r="D49" s="21">
        <v>0</v>
      </c>
      <c r="E49">
        <v>121782</v>
      </c>
      <c r="F49">
        <v>100</v>
      </c>
      <c r="H49" t="s">
        <v>311</v>
      </c>
      <c r="I49" t="s">
        <v>479</v>
      </c>
      <c r="J49">
        <v>144923</v>
      </c>
      <c r="K49" s="14">
        <v>0</v>
      </c>
      <c r="L49" s="21">
        <v>0</v>
      </c>
      <c r="M49">
        <v>144923</v>
      </c>
      <c r="N49">
        <v>100</v>
      </c>
    </row>
    <row r="50" spans="1:14" x14ac:dyDescent="0.3">
      <c r="A50" t="s">
        <v>440</v>
      </c>
      <c r="B50">
        <v>121782</v>
      </c>
      <c r="C50">
        <v>0</v>
      </c>
      <c r="D50" s="21">
        <v>0</v>
      </c>
      <c r="E50">
        <v>121782</v>
      </c>
      <c r="F50">
        <v>100</v>
      </c>
      <c r="H50" t="s">
        <v>312</v>
      </c>
      <c r="I50" t="s">
        <v>480</v>
      </c>
      <c r="J50">
        <v>144923</v>
      </c>
      <c r="K50" s="14">
        <v>0</v>
      </c>
      <c r="L50" s="21">
        <v>0</v>
      </c>
      <c r="M50">
        <v>144923</v>
      </c>
      <c r="N50">
        <v>100</v>
      </c>
    </row>
    <row r="51" spans="1:14" x14ac:dyDescent="0.3">
      <c r="A51" t="s">
        <v>468</v>
      </c>
      <c r="B51">
        <v>121782</v>
      </c>
      <c r="C51">
        <v>0</v>
      </c>
      <c r="D51" s="21">
        <v>0</v>
      </c>
      <c r="E51">
        <v>121782</v>
      </c>
      <c r="F51">
        <v>100</v>
      </c>
      <c r="H51" t="s">
        <v>304</v>
      </c>
      <c r="I51" t="s">
        <v>468</v>
      </c>
      <c r="J51">
        <v>144923</v>
      </c>
      <c r="K51" s="14">
        <v>0</v>
      </c>
      <c r="L51" s="21">
        <v>0</v>
      </c>
      <c r="M51">
        <v>144923</v>
      </c>
      <c r="N51">
        <v>100</v>
      </c>
    </row>
    <row r="52" spans="1:14" x14ac:dyDescent="0.3">
      <c r="A52" t="s">
        <v>437</v>
      </c>
      <c r="B52">
        <v>121782</v>
      </c>
      <c r="C52">
        <v>3</v>
      </c>
      <c r="D52" s="21">
        <v>2.5000000000000001E-3</v>
      </c>
      <c r="E52">
        <v>121779</v>
      </c>
      <c r="F52">
        <v>100</v>
      </c>
      <c r="H52" t="s">
        <v>275</v>
      </c>
      <c r="I52" t="s">
        <v>437</v>
      </c>
      <c r="J52">
        <v>144923</v>
      </c>
      <c r="K52" s="14">
        <v>3</v>
      </c>
      <c r="L52" s="21">
        <v>2.0999999999999999E-3</v>
      </c>
      <c r="M52">
        <v>144920</v>
      </c>
      <c r="N52">
        <v>100</v>
      </c>
    </row>
    <row r="53" spans="1:14" x14ac:dyDescent="0.3">
      <c r="A53" t="s">
        <v>460</v>
      </c>
      <c r="B53">
        <v>121782</v>
      </c>
      <c r="C53">
        <v>15</v>
      </c>
      <c r="D53" s="21">
        <v>1.23E-2</v>
      </c>
      <c r="E53">
        <v>121767</v>
      </c>
      <c r="F53">
        <v>99.99</v>
      </c>
      <c r="H53" t="s">
        <v>296</v>
      </c>
      <c r="I53" t="s">
        <v>460</v>
      </c>
      <c r="J53">
        <v>144923</v>
      </c>
      <c r="K53" s="14">
        <v>1426</v>
      </c>
      <c r="L53" s="21">
        <v>0.98399999999999999</v>
      </c>
      <c r="M53">
        <v>143497</v>
      </c>
      <c r="N53">
        <v>99.02</v>
      </c>
    </row>
    <row r="54" spans="1:14" x14ac:dyDescent="0.3">
      <c r="A54" t="s">
        <v>435</v>
      </c>
      <c r="B54">
        <v>121782</v>
      </c>
      <c r="C54">
        <v>199</v>
      </c>
      <c r="D54" s="21">
        <v>0.16339999999999999</v>
      </c>
      <c r="E54">
        <v>121583</v>
      </c>
      <c r="F54">
        <v>99.84</v>
      </c>
      <c r="H54" t="s">
        <v>273</v>
      </c>
      <c r="I54" t="s">
        <v>435</v>
      </c>
      <c r="J54">
        <v>144923</v>
      </c>
      <c r="K54" s="14">
        <v>1811</v>
      </c>
      <c r="L54" s="21">
        <v>1.25</v>
      </c>
      <c r="M54">
        <v>143112</v>
      </c>
      <c r="N54">
        <v>98.75</v>
      </c>
    </row>
    <row r="55" spans="1:14" x14ac:dyDescent="0.3">
      <c r="A55" t="s">
        <v>456</v>
      </c>
      <c r="B55">
        <v>121782</v>
      </c>
      <c r="C55">
        <v>7317</v>
      </c>
      <c r="D55" s="21">
        <v>6.008</v>
      </c>
      <c r="E55">
        <v>114465</v>
      </c>
      <c r="F55">
        <v>93.99</v>
      </c>
      <c r="H55" t="s">
        <v>292</v>
      </c>
      <c r="I55" t="s">
        <v>456</v>
      </c>
      <c r="J55">
        <v>144923</v>
      </c>
      <c r="K55" s="14">
        <v>7473</v>
      </c>
      <c r="L55" s="21">
        <v>5.157</v>
      </c>
      <c r="M55">
        <v>137450</v>
      </c>
      <c r="N55">
        <v>94.84</v>
      </c>
    </row>
    <row r="57" spans="1:14" x14ac:dyDescent="0.3">
      <c r="H57" t="s">
        <v>313</v>
      </c>
      <c r="I57" t="s">
        <v>481</v>
      </c>
      <c r="J57">
        <v>144923</v>
      </c>
      <c r="K57" s="14">
        <v>137903</v>
      </c>
      <c r="L57" s="21">
        <v>95.16</v>
      </c>
      <c r="M57">
        <v>7020</v>
      </c>
      <c r="N57">
        <v>4.8440000000000003</v>
      </c>
    </row>
    <row r="58" spans="1:14" x14ac:dyDescent="0.3">
      <c r="H58" t="s">
        <v>314</v>
      </c>
      <c r="I58" t="s">
        <v>482</v>
      </c>
      <c r="J58">
        <v>144923</v>
      </c>
      <c r="K58" s="14">
        <v>137903</v>
      </c>
      <c r="L58" s="21">
        <v>95.16</v>
      </c>
      <c r="M58">
        <v>7020</v>
      </c>
      <c r="N58">
        <v>4.8440000000000003</v>
      </c>
    </row>
    <row r="59" spans="1:14" x14ac:dyDescent="0.3">
      <c r="H59" t="s">
        <v>315</v>
      </c>
      <c r="I59" t="s">
        <v>483</v>
      </c>
      <c r="J59">
        <v>144923</v>
      </c>
      <c r="K59" s="14">
        <v>143408</v>
      </c>
      <c r="L59" s="21">
        <v>98.95</v>
      </c>
      <c r="M59">
        <v>1515</v>
      </c>
      <c r="N59">
        <v>1.0449999999999999</v>
      </c>
    </row>
    <row r="60" spans="1:14" x14ac:dyDescent="0.3">
      <c r="H60" t="s">
        <v>316</v>
      </c>
      <c r="I60" t="s">
        <v>484</v>
      </c>
      <c r="J60">
        <v>144923</v>
      </c>
      <c r="K60" s="14">
        <v>143408</v>
      </c>
      <c r="L60" s="21">
        <v>98.95</v>
      </c>
      <c r="M60">
        <v>1515</v>
      </c>
      <c r="N60">
        <v>1.0449999999999999</v>
      </c>
    </row>
    <row r="61" spans="1:14" x14ac:dyDescent="0.3">
      <c r="H61" t="s">
        <v>317</v>
      </c>
      <c r="I61" t="s">
        <v>485</v>
      </c>
      <c r="J61">
        <v>144923</v>
      </c>
      <c r="K61" s="14">
        <v>144544</v>
      </c>
      <c r="L61" s="21">
        <v>99.74</v>
      </c>
      <c r="M61">
        <v>379</v>
      </c>
      <c r="N61">
        <v>0.26150000000000001</v>
      </c>
    </row>
    <row r="62" spans="1:14" x14ac:dyDescent="0.3">
      <c r="H62" t="s">
        <v>318</v>
      </c>
      <c r="I62" t="s">
        <v>486</v>
      </c>
      <c r="J62">
        <v>144923</v>
      </c>
      <c r="K62" s="14">
        <v>144544</v>
      </c>
      <c r="L62" s="21">
        <v>99.74</v>
      </c>
      <c r="M62">
        <v>379</v>
      </c>
      <c r="N62">
        <v>0.26150000000000001</v>
      </c>
    </row>
    <row r="63" spans="1:14" x14ac:dyDescent="0.3">
      <c r="H63" t="s">
        <v>288</v>
      </c>
      <c r="I63" t="s">
        <v>450</v>
      </c>
      <c r="J63">
        <v>144923</v>
      </c>
      <c r="K63" s="14">
        <v>144923</v>
      </c>
      <c r="L63" s="21">
        <v>100</v>
      </c>
      <c r="M63">
        <v>0</v>
      </c>
      <c r="N63">
        <v>0</v>
      </c>
    </row>
    <row r="64" spans="1:14" x14ac:dyDescent="0.3">
      <c r="H64" t="s">
        <v>290</v>
      </c>
      <c r="I64" t="s">
        <v>454</v>
      </c>
      <c r="J64">
        <v>144923</v>
      </c>
      <c r="K64" s="14">
        <v>144923</v>
      </c>
      <c r="L64" s="21">
        <v>100</v>
      </c>
      <c r="M64">
        <v>0</v>
      </c>
      <c r="N64">
        <v>0</v>
      </c>
    </row>
    <row r="65" spans="8:14" x14ac:dyDescent="0.3">
      <c r="H65" t="s">
        <v>291</v>
      </c>
      <c r="I65" t="s">
        <v>455</v>
      </c>
      <c r="J65">
        <v>144923</v>
      </c>
      <c r="K65" s="14">
        <v>144923</v>
      </c>
      <c r="L65" s="21">
        <v>100</v>
      </c>
      <c r="M65">
        <v>0</v>
      </c>
      <c r="N65">
        <v>0</v>
      </c>
    </row>
    <row r="66" spans="8:14" x14ac:dyDescent="0.3">
      <c r="H66" t="s">
        <v>250</v>
      </c>
      <c r="I66" t="s">
        <v>411</v>
      </c>
      <c r="J66">
        <v>144923</v>
      </c>
      <c r="K66" s="14">
        <v>144923</v>
      </c>
      <c r="L66" s="21">
        <v>100</v>
      </c>
      <c r="M66">
        <v>0</v>
      </c>
      <c r="N66">
        <v>0</v>
      </c>
    </row>
    <row r="67" spans="8:14" x14ac:dyDescent="0.3">
      <c r="H67" t="s">
        <v>254</v>
      </c>
      <c r="I67" t="s">
        <v>416</v>
      </c>
      <c r="J67">
        <v>144923</v>
      </c>
      <c r="K67" s="14">
        <v>144923</v>
      </c>
      <c r="L67" s="21">
        <v>100</v>
      </c>
      <c r="M67">
        <v>0</v>
      </c>
      <c r="N67">
        <v>0</v>
      </c>
    </row>
    <row r="68" spans="8:14" x14ac:dyDescent="0.3">
      <c r="H68" t="s">
        <v>294</v>
      </c>
      <c r="I68" t="s">
        <v>458</v>
      </c>
      <c r="J68">
        <v>144923</v>
      </c>
      <c r="K68" s="14">
        <v>144923</v>
      </c>
      <c r="L68" s="21">
        <v>100</v>
      </c>
      <c r="M68">
        <v>0</v>
      </c>
      <c r="N68">
        <v>0</v>
      </c>
    </row>
    <row r="69" spans="8:14" x14ac:dyDescent="0.3">
      <c r="H69" t="s">
        <v>297</v>
      </c>
      <c r="I69" t="s">
        <v>461</v>
      </c>
      <c r="J69">
        <v>144923</v>
      </c>
      <c r="K69" s="14">
        <v>144923</v>
      </c>
      <c r="L69" s="21">
        <v>100</v>
      </c>
      <c r="M69">
        <v>0</v>
      </c>
      <c r="N69">
        <v>0</v>
      </c>
    </row>
    <row r="70" spans="8:14" x14ac:dyDescent="0.3">
      <c r="H70" t="s">
        <v>274</v>
      </c>
      <c r="I70" t="s">
        <v>436</v>
      </c>
      <c r="J70">
        <v>144923</v>
      </c>
      <c r="K70" s="14">
        <v>144923</v>
      </c>
      <c r="L70" s="21">
        <v>100</v>
      </c>
      <c r="M70">
        <v>0</v>
      </c>
      <c r="N70">
        <v>0</v>
      </c>
    </row>
    <row r="71" spans="8:14" x14ac:dyDescent="0.3">
      <c r="H71" t="s">
        <v>298</v>
      </c>
      <c r="I71" t="s">
        <v>462</v>
      </c>
      <c r="J71">
        <v>144923</v>
      </c>
      <c r="K71" s="14">
        <v>144923</v>
      </c>
      <c r="L71" s="21">
        <v>100</v>
      </c>
      <c r="M71">
        <v>0</v>
      </c>
      <c r="N71">
        <v>0</v>
      </c>
    </row>
    <row r="72" spans="8:14" x14ac:dyDescent="0.3">
      <c r="H72" t="s">
        <v>299</v>
      </c>
      <c r="I72" t="s">
        <v>463</v>
      </c>
      <c r="J72">
        <v>144923</v>
      </c>
      <c r="K72" s="14">
        <v>144923</v>
      </c>
      <c r="L72" s="21">
        <v>100</v>
      </c>
      <c r="M72">
        <v>0</v>
      </c>
      <c r="N72">
        <v>0</v>
      </c>
    </row>
    <row r="73" spans="8:14" x14ac:dyDescent="0.3">
      <c r="H73" t="s">
        <v>300</v>
      </c>
      <c r="I73" t="s">
        <v>464</v>
      </c>
      <c r="J73">
        <v>144923</v>
      </c>
      <c r="K73" s="14">
        <v>144923</v>
      </c>
      <c r="L73" s="21">
        <v>100</v>
      </c>
      <c r="M73">
        <v>0</v>
      </c>
      <c r="N73">
        <v>0</v>
      </c>
    </row>
    <row r="74" spans="8:14" x14ac:dyDescent="0.3">
      <c r="H74" t="s">
        <v>301</v>
      </c>
      <c r="I74" t="s">
        <v>465</v>
      </c>
      <c r="J74">
        <v>144923</v>
      </c>
      <c r="K74" s="14">
        <v>144923</v>
      </c>
      <c r="L74" s="21">
        <v>100</v>
      </c>
      <c r="M74">
        <v>0</v>
      </c>
      <c r="N74">
        <v>0</v>
      </c>
    </row>
    <row r="75" spans="8:14" x14ac:dyDescent="0.3">
      <c r="H75" t="s">
        <v>302</v>
      </c>
      <c r="I75" t="s">
        <v>466</v>
      </c>
      <c r="J75">
        <v>144923</v>
      </c>
      <c r="K75" s="14">
        <v>144923</v>
      </c>
      <c r="L75" s="21">
        <v>100</v>
      </c>
      <c r="M75">
        <v>0</v>
      </c>
      <c r="N75">
        <v>0</v>
      </c>
    </row>
    <row r="76" spans="8:14" x14ac:dyDescent="0.3">
      <c r="H76" t="s">
        <v>303</v>
      </c>
      <c r="I76" t="s">
        <v>467</v>
      </c>
      <c r="J76">
        <v>144923</v>
      </c>
      <c r="K76" s="14">
        <v>144923</v>
      </c>
      <c r="L76" s="21">
        <v>100</v>
      </c>
      <c r="M76">
        <v>0</v>
      </c>
      <c r="N76">
        <v>0</v>
      </c>
    </row>
    <row r="77" spans="8:14" x14ac:dyDescent="0.3">
      <c r="H77" t="s">
        <v>3</v>
      </c>
      <c r="I77" t="s">
        <v>469</v>
      </c>
      <c r="J77">
        <v>144923</v>
      </c>
      <c r="K77" s="14">
        <v>144923</v>
      </c>
      <c r="L77" s="21">
        <v>100</v>
      </c>
      <c r="M77">
        <v>0</v>
      </c>
      <c r="N77">
        <v>0</v>
      </c>
    </row>
    <row r="78" spans="8:14" x14ac:dyDescent="0.3">
      <c r="H78" t="s">
        <v>305</v>
      </c>
      <c r="I78" t="s">
        <v>470</v>
      </c>
      <c r="J78">
        <v>144923</v>
      </c>
      <c r="K78" s="14">
        <v>144923</v>
      </c>
      <c r="L78" s="21">
        <v>100</v>
      </c>
      <c r="M78">
        <v>0</v>
      </c>
      <c r="N78">
        <v>0</v>
      </c>
    </row>
    <row r="79" spans="8:14" x14ac:dyDescent="0.3">
      <c r="H79" t="s">
        <v>306</v>
      </c>
      <c r="I79" t="s">
        <v>471</v>
      </c>
      <c r="J79">
        <v>144923</v>
      </c>
      <c r="K79" s="14">
        <v>144923</v>
      </c>
      <c r="L79" s="21">
        <v>100</v>
      </c>
      <c r="M79">
        <v>0</v>
      </c>
      <c r="N79">
        <v>0</v>
      </c>
    </row>
    <row r="80" spans="8:14" x14ac:dyDescent="0.3">
      <c r="H80" t="s">
        <v>307</v>
      </c>
      <c r="I80" t="s">
        <v>472</v>
      </c>
      <c r="J80">
        <v>144923</v>
      </c>
      <c r="K80" s="14">
        <v>144923</v>
      </c>
      <c r="L80" s="21">
        <v>100</v>
      </c>
      <c r="M80">
        <v>0</v>
      </c>
      <c r="N80">
        <v>0</v>
      </c>
    </row>
    <row r="81" spans="1:18" x14ac:dyDescent="0.3">
      <c r="H81" t="s">
        <v>308</v>
      </c>
      <c r="I81" t="s">
        <v>473</v>
      </c>
      <c r="J81">
        <v>144923</v>
      </c>
      <c r="K81" s="14">
        <v>144923</v>
      </c>
      <c r="L81" s="21">
        <v>100</v>
      </c>
      <c r="M81">
        <v>0</v>
      </c>
      <c r="N81">
        <v>0</v>
      </c>
    </row>
    <row r="82" spans="1:18" x14ac:dyDescent="0.3">
      <c r="H82" t="s">
        <v>309</v>
      </c>
      <c r="I82" t="s">
        <v>474</v>
      </c>
      <c r="J82">
        <v>144923</v>
      </c>
      <c r="K82" s="14">
        <v>144923</v>
      </c>
      <c r="L82" s="21">
        <v>100</v>
      </c>
      <c r="M82">
        <v>0</v>
      </c>
      <c r="N82">
        <v>0</v>
      </c>
    </row>
    <row r="84" spans="1:18" x14ac:dyDescent="0.3">
      <c r="A84" s="1" t="s">
        <v>593</v>
      </c>
    </row>
    <row r="85" spans="1:18" x14ac:dyDescent="0.3">
      <c r="I85" s="1" t="s">
        <v>287</v>
      </c>
    </row>
    <row r="86" spans="1:18" x14ac:dyDescent="0.3">
      <c r="A86" t="s">
        <v>370</v>
      </c>
      <c r="B86" t="s">
        <v>371</v>
      </c>
      <c r="C86" t="s">
        <v>372</v>
      </c>
      <c r="D86" s="21" t="s">
        <v>373</v>
      </c>
      <c r="E86" t="s">
        <v>374</v>
      </c>
      <c r="F86" t="s">
        <v>375</v>
      </c>
      <c r="I86" t="s">
        <v>370</v>
      </c>
      <c r="J86" t="s">
        <v>371</v>
      </c>
      <c r="K86" s="14" t="s">
        <v>372</v>
      </c>
      <c r="L86" s="21" t="s">
        <v>373</v>
      </c>
      <c r="M86" t="s">
        <v>374</v>
      </c>
      <c r="N86" t="s">
        <v>375</v>
      </c>
    </row>
    <row r="88" spans="1:18" x14ac:dyDescent="0.3">
      <c r="A88" t="s">
        <v>542</v>
      </c>
      <c r="B88">
        <v>16000</v>
      </c>
      <c r="C88">
        <v>1</v>
      </c>
      <c r="D88" s="21">
        <v>6.3E-3</v>
      </c>
      <c r="E88">
        <v>15999</v>
      </c>
      <c r="F88">
        <v>99.99</v>
      </c>
      <c r="H88" t="s">
        <v>163</v>
      </c>
      <c r="I88" t="s">
        <v>542</v>
      </c>
      <c r="J88">
        <v>16210</v>
      </c>
      <c r="K88" s="14">
        <v>1</v>
      </c>
      <c r="L88" s="21">
        <v>6.1999999999999998E-3</v>
      </c>
      <c r="M88">
        <v>16209</v>
      </c>
      <c r="N88">
        <v>99.99</v>
      </c>
      <c r="O88" t="s">
        <v>595</v>
      </c>
      <c r="P88" t="s">
        <v>162</v>
      </c>
      <c r="Q88" t="s">
        <v>596</v>
      </c>
      <c r="R88" t="s">
        <v>163</v>
      </c>
    </row>
    <row r="89" spans="1:18" x14ac:dyDescent="0.3">
      <c r="A89" t="s">
        <v>543</v>
      </c>
      <c r="B89">
        <v>16000</v>
      </c>
      <c r="C89">
        <v>5155</v>
      </c>
      <c r="D89" s="21">
        <v>32.22</v>
      </c>
      <c r="E89">
        <v>10845</v>
      </c>
      <c r="F89">
        <v>67.78</v>
      </c>
      <c r="H89" t="s">
        <v>321</v>
      </c>
      <c r="I89" t="s">
        <v>543</v>
      </c>
      <c r="J89">
        <v>16210</v>
      </c>
      <c r="K89" s="14">
        <v>5653</v>
      </c>
      <c r="L89" s="21">
        <v>34.869999999999997</v>
      </c>
      <c r="M89">
        <v>10557</v>
      </c>
      <c r="N89">
        <v>65.13</v>
      </c>
      <c r="O89" t="s">
        <v>597</v>
      </c>
      <c r="P89" t="s">
        <v>598</v>
      </c>
      <c r="Q89" t="s">
        <v>599</v>
      </c>
      <c r="R89" t="s">
        <v>321</v>
      </c>
    </row>
    <row r="90" spans="1:18" x14ac:dyDescent="0.3">
      <c r="A90" t="s">
        <v>544</v>
      </c>
      <c r="B90">
        <v>16000</v>
      </c>
      <c r="C90">
        <v>3031</v>
      </c>
      <c r="D90" s="21">
        <v>18.940000000000001</v>
      </c>
      <c r="E90">
        <v>12969</v>
      </c>
      <c r="F90">
        <v>81.06</v>
      </c>
      <c r="H90" t="s">
        <v>322</v>
      </c>
      <c r="I90" t="s">
        <v>544</v>
      </c>
      <c r="J90">
        <v>16210</v>
      </c>
      <c r="K90" s="14">
        <v>3217</v>
      </c>
      <c r="L90" s="21">
        <v>19.850000000000001</v>
      </c>
      <c r="M90">
        <v>12993</v>
      </c>
      <c r="N90">
        <v>80.150000000000006</v>
      </c>
      <c r="O90" t="s">
        <v>600</v>
      </c>
      <c r="P90" t="s">
        <v>162</v>
      </c>
      <c r="Q90" t="s">
        <v>596</v>
      </c>
      <c r="R90" t="s">
        <v>322</v>
      </c>
    </row>
    <row r="91" spans="1:18" x14ac:dyDescent="0.3">
      <c r="A91" t="s">
        <v>451</v>
      </c>
      <c r="B91">
        <v>16000</v>
      </c>
      <c r="C91">
        <v>91</v>
      </c>
      <c r="D91" s="21">
        <v>0.56869999999999998</v>
      </c>
      <c r="E91">
        <v>15909</v>
      </c>
      <c r="F91">
        <v>99.43</v>
      </c>
      <c r="H91" t="s">
        <v>146</v>
      </c>
      <c r="I91" t="s">
        <v>451</v>
      </c>
      <c r="J91">
        <v>16210</v>
      </c>
      <c r="K91" s="14">
        <v>93</v>
      </c>
      <c r="L91" s="21">
        <v>0.57369999999999999</v>
      </c>
      <c r="M91">
        <v>16117</v>
      </c>
      <c r="N91">
        <v>99.43</v>
      </c>
      <c r="O91" t="s">
        <v>531</v>
      </c>
      <c r="P91" t="s">
        <v>36</v>
      </c>
      <c r="Q91" t="s">
        <v>37</v>
      </c>
      <c r="R91" t="s">
        <v>146</v>
      </c>
    </row>
    <row r="92" spans="1:18" x14ac:dyDescent="0.3">
      <c r="A92" t="s">
        <v>545</v>
      </c>
      <c r="B92">
        <v>16000</v>
      </c>
      <c r="C92">
        <v>14611</v>
      </c>
      <c r="D92" s="21">
        <v>91.32</v>
      </c>
      <c r="E92">
        <v>1389</v>
      </c>
      <c r="F92">
        <v>8.6809999999999992</v>
      </c>
      <c r="H92" t="s">
        <v>149</v>
      </c>
      <c r="I92" t="s">
        <v>545</v>
      </c>
      <c r="J92">
        <v>16210</v>
      </c>
      <c r="K92" s="14">
        <v>14346</v>
      </c>
      <c r="L92" s="21">
        <v>88.5</v>
      </c>
      <c r="M92">
        <v>1864</v>
      </c>
      <c r="N92">
        <v>11.5</v>
      </c>
      <c r="O92" t="s">
        <v>601</v>
      </c>
      <c r="P92" t="s">
        <v>602</v>
      </c>
      <c r="Q92" t="s">
        <v>603</v>
      </c>
      <c r="R92" t="s">
        <v>149</v>
      </c>
    </row>
    <row r="93" spans="1:18" x14ac:dyDescent="0.3">
      <c r="A93" t="s">
        <v>546</v>
      </c>
      <c r="B93">
        <v>16000</v>
      </c>
      <c r="C93">
        <v>1</v>
      </c>
      <c r="D93" s="21">
        <v>6.3E-3</v>
      </c>
      <c r="E93">
        <v>15999</v>
      </c>
      <c r="F93">
        <v>99.99</v>
      </c>
      <c r="H93" t="s">
        <v>323</v>
      </c>
      <c r="I93" t="s">
        <v>546</v>
      </c>
      <c r="J93">
        <v>16210</v>
      </c>
      <c r="K93" s="14">
        <v>43</v>
      </c>
      <c r="L93" s="21">
        <v>0.26529999999999998</v>
      </c>
      <c r="M93">
        <v>16167</v>
      </c>
      <c r="N93">
        <v>99.73</v>
      </c>
      <c r="O93" t="s">
        <v>604</v>
      </c>
      <c r="P93" t="s">
        <v>61</v>
      </c>
      <c r="Q93" t="s">
        <v>62</v>
      </c>
      <c r="R93" t="s">
        <v>323</v>
      </c>
    </row>
    <row r="94" spans="1:18" x14ac:dyDescent="0.3">
      <c r="A94" t="s">
        <v>594</v>
      </c>
      <c r="B94">
        <v>16000</v>
      </c>
      <c r="C94">
        <v>6238</v>
      </c>
      <c r="D94" s="21">
        <v>38.99</v>
      </c>
      <c r="E94">
        <v>9762</v>
      </c>
      <c r="F94">
        <v>61.01</v>
      </c>
      <c r="H94" t="s">
        <v>324</v>
      </c>
      <c r="I94" t="s">
        <v>547</v>
      </c>
      <c r="J94">
        <v>16210</v>
      </c>
      <c r="K94" s="14">
        <v>5888</v>
      </c>
      <c r="L94" s="21">
        <v>36.32</v>
      </c>
      <c r="M94">
        <v>10322</v>
      </c>
      <c r="N94">
        <v>63.68</v>
      </c>
      <c r="O94" t="s">
        <v>605</v>
      </c>
      <c r="P94" t="s">
        <v>606</v>
      </c>
      <c r="Q94" t="s">
        <v>29</v>
      </c>
      <c r="R94" t="s">
        <v>324</v>
      </c>
    </row>
    <row r="95" spans="1:18" x14ac:dyDescent="0.3">
      <c r="A95" t="s">
        <v>548</v>
      </c>
      <c r="B95">
        <v>16000</v>
      </c>
      <c r="C95">
        <v>1</v>
      </c>
      <c r="D95" s="21">
        <v>6.3E-3</v>
      </c>
      <c r="E95">
        <v>15999</v>
      </c>
      <c r="F95">
        <v>99.99</v>
      </c>
      <c r="H95" t="s">
        <v>325</v>
      </c>
      <c r="I95" t="s">
        <v>548</v>
      </c>
      <c r="J95">
        <v>16210</v>
      </c>
      <c r="K95" s="14">
        <v>7</v>
      </c>
      <c r="L95" s="21">
        <v>4.3200000000000002E-2</v>
      </c>
      <c r="M95">
        <v>16203</v>
      </c>
      <c r="N95">
        <v>99.96</v>
      </c>
      <c r="O95" t="s">
        <v>548</v>
      </c>
      <c r="P95" t="s">
        <v>61</v>
      </c>
      <c r="Q95" t="s">
        <v>62</v>
      </c>
      <c r="R95" t="s">
        <v>325</v>
      </c>
    </row>
    <row r="96" spans="1:18" x14ac:dyDescent="0.3">
      <c r="A96" t="s">
        <v>549</v>
      </c>
      <c r="B96">
        <v>16000</v>
      </c>
      <c r="C96">
        <v>5564</v>
      </c>
      <c r="D96" s="21">
        <v>34.770000000000003</v>
      </c>
      <c r="E96">
        <v>10436</v>
      </c>
      <c r="F96">
        <v>65.22</v>
      </c>
      <c r="H96" t="s">
        <v>326</v>
      </c>
      <c r="I96" t="s">
        <v>549</v>
      </c>
      <c r="J96">
        <v>16210</v>
      </c>
      <c r="K96" s="14">
        <v>5716</v>
      </c>
      <c r="L96" s="21">
        <v>35.26</v>
      </c>
      <c r="M96">
        <v>10494</v>
      </c>
      <c r="N96">
        <v>64.739999999999995</v>
      </c>
      <c r="O96" t="s">
        <v>549</v>
      </c>
      <c r="P96" t="s">
        <v>61</v>
      </c>
      <c r="Q96" t="s">
        <v>62</v>
      </c>
      <c r="R96" t="s">
        <v>326</v>
      </c>
    </row>
    <row r="97" spans="1:18" x14ac:dyDescent="0.3">
      <c r="A97" t="s">
        <v>550</v>
      </c>
      <c r="B97">
        <v>16000</v>
      </c>
      <c r="C97">
        <v>11204</v>
      </c>
      <c r="D97" s="21">
        <v>70.03</v>
      </c>
      <c r="E97">
        <v>4796</v>
      </c>
      <c r="F97">
        <v>29.98</v>
      </c>
      <c r="H97" t="s">
        <v>327</v>
      </c>
      <c r="I97" t="s">
        <v>550</v>
      </c>
      <c r="J97">
        <v>16210</v>
      </c>
      <c r="K97" s="14">
        <v>11490</v>
      </c>
      <c r="L97" s="21">
        <v>70.88</v>
      </c>
      <c r="M97">
        <v>4720</v>
      </c>
      <c r="N97">
        <v>29.12</v>
      </c>
      <c r="O97" t="s">
        <v>550</v>
      </c>
      <c r="P97" t="s">
        <v>61</v>
      </c>
      <c r="Q97" t="s">
        <v>62</v>
      </c>
      <c r="R97" t="s">
        <v>327</v>
      </c>
    </row>
    <row r="98" spans="1:18" x14ac:dyDescent="0.3">
      <c r="A98" t="s">
        <v>551</v>
      </c>
      <c r="B98">
        <v>16000</v>
      </c>
      <c r="C98">
        <v>14109</v>
      </c>
      <c r="D98" s="21">
        <v>88.18</v>
      </c>
      <c r="E98">
        <v>1891</v>
      </c>
      <c r="F98">
        <v>11.82</v>
      </c>
      <c r="H98" t="s">
        <v>328</v>
      </c>
      <c r="I98" t="s">
        <v>551</v>
      </c>
      <c r="J98">
        <v>16210</v>
      </c>
      <c r="K98" s="14">
        <v>14410</v>
      </c>
      <c r="L98" s="21">
        <v>88.9</v>
      </c>
      <c r="M98">
        <v>1800</v>
      </c>
      <c r="N98">
        <v>11.1</v>
      </c>
      <c r="O98" t="s">
        <v>551</v>
      </c>
      <c r="P98" t="s">
        <v>61</v>
      </c>
      <c r="Q98" t="s">
        <v>62</v>
      </c>
      <c r="R98" t="s">
        <v>328</v>
      </c>
    </row>
    <row r="99" spans="1:18" x14ac:dyDescent="0.3">
      <c r="A99" t="s">
        <v>552</v>
      </c>
      <c r="B99">
        <v>16000</v>
      </c>
      <c r="C99">
        <v>15156</v>
      </c>
      <c r="D99" s="21">
        <v>94.73</v>
      </c>
      <c r="E99">
        <v>844</v>
      </c>
      <c r="F99">
        <v>5.2750000000000004</v>
      </c>
      <c r="H99" t="s">
        <v>329</v>
      </c>
      <c r="I99" t="s">
        <v>552</v>
      </c>
      <c r="J99">
        <v>16210</v>
      </c>
      <c r="K99" s="14">
        <v>15414</v>
      </c>
      <c r="L99" s="21">
        <v>95.09</v>
      </c>
      <c r="M99">
        <v>796</v>
      </c>
      <c r="N99">
        <v>4.9109999999999996</v>
      </c>
      <c r="O99" t="s">
        <v>607</v>
      </c>
      <c r="P99" t="s">
        <v>608</v>
      </c>
      <c r="Q99" t="s">
        <v>609</v>
      </c>
      <c r="R99" t="s">
        <v>329</v>
      </c>
    </row>
    <row r="100" spans="1:18" x14ac:dyDescent="0.3">
      <c r="A100" t="s">
        <v>553</v>
      </c>
      <c r="B100">
        <v>16000</v>
      </c>
      <c r="C100">
        <v>116</v>
      </c>
      <c r="D100" s="21">
        <v>0.72499999999999998</v>
      </c>
      <c r="E100">
        <v>15884</v>
      </c>
      <c r="F100">
        <v>99.28</v>
      </c>
      <c r="H100" t="s">
        <v>330</v>
      </c>
      <c r="I100" t="s">
        <v>553</v>
      </c>
      <c r="J100">
        <v>16210</v>
      </c>
      <c r="K100" s="14">
        <v>124</v>
      </c>
      <c r="L100" s="21">
        <v>0.76500000000000001</v>
      </c>
      <c r="M100">
        <v>16086</v>
      </c>
      <c r="N100">
        <v>99.24</v>
      </c>
      <c r="O100" t="s">
        <v>553</v>
      </c>
      <c r="P100" t="s">
        <v>610</v>
      </c>
      <c r="Q100" t="s">
        <v>611</v>
      </c>
      <c r="R100" t="s">
        <v>330</v>
      </c>
    </row>
    <row r="101" spans="1:18" x14ac:dyDescent="0.3">
      <c r="A101" t="s">
        <v>554</v>
      </c>
      <c r="B101">
        <v>16000</v>
      </c>
      <c r="C101">
        <v>11204</v>
      </c>
      <c r="D101" s="21">
        <v>70.03</v>
      </c>
      <c r="E101">
        <v>4796</v>
      </c>
      <c r="F101">
        <v>29.98</v>
      </c>
      <c r="H101" t="s">
        <v>331</v>
      </c>
      <c r="I101" t="s">
        <v>554</v>
      </c>
      <c r="J101">
        <v>16210</v>
      </c>
      <c r="K101" s="14">
        <v>11492</v>
      </c>
      <c r="L101" s="21">
        <v>70.89</v>
      </c>
      <c r="M101">
        <v>4718</v>
      </c>
      <c r="N101">
        <v>29.11</v>
      </c>
      <c r="O101" t="s">
        <v>554</v>
      </c>
      <c r="P101" t="s">
        <v>610</v>
      </c>
      <c r="Q101" t="s">
        <v>611</v>
      </c>
      <c r="R101" t="s">
        <v>331</v>
      </c>
    </row>
    <row r="102" spans="1:18" x14ac:dyDescent="0.3">
      <c r="A102" t="s">
        <v>555</v>
      </c>
      <c r="B102">
        <v>16000</v>
      </c>
      <c r="C102">
        <v>14109</v>
      </c>
      <c r="D102" s="21">
        <v>88.18</v>
      </c>
      <c r="E102">
        <v>1891</v>
      </c>
      <c r="F102">
        <v>11.82</v>
      </c>
      <c r="H102" t="s">
        <v>332</v>
      </c>
      <c r="I102" t="s">
        <v>555</v>
      </c>
      <c r="J102">
        <v>16210</v>
      </c>
      <c r="K102" s="14">
        <v>14411</v>
      </c>
      <c r="L102" s="21">
        <v>88.9</v>
      </c>
      <c r="M102">
        <v>1799</v>
      </c>
      <c r="N102">
        <v>11.1</v>
      </c>
      <c r="O102" t="s">
        <v>555</v>
      </c>
      <c r="P102" t="s">
        <v>610</v>
      </c>
      <c r="Q102" t="s">
        <v>611</v>
      </c>
      <c r="R102" t="s">
        <v>332</v>
      </c>
    </row>
    <row r="103" spans="1:18" x14ac:dyDescent="0.3">
      <c r="A103" t="s">
        <v>556</v>
      </c>
      <c r="B103">
        <v>16000</v>
      </c>
      <c r="C103">
        <v>15156</v>
      </c>
      <c r="D103" s="21">
        <v>94.73</v>
      </c>
      <c r="E103">
        <v>844</v>
      </c>
      <c r="F103">
        <v>5.2750000000000004</v>
      </c>
      <c r="H103" t="s">
        <v>333</v>
      </c>
      <c r="I103" t="s">
        <v>556</v>
      </c>
      <c r="J103">
        <v>16210</v>
      </c>
      <c r="K103" s="14">
        <v>15415</v>
      </c>
      <c r="L103" s="21">
        <v>95.1</v>
      </c>
      <c r="M103">
        <v>795</v>
      </c>
      <c r="N103">
        <v>4.9039999999999999</v>
      </c>
      <c r="O103" t="s">
        <v>612</v>
      </c>
      <c r="P103" t="s">
        <v>613</v>
      </c>
      <c r="Q103" t="s">
        <v>614</v>
      </c>
      <c r="R103" t="s">
        <v>333</v>
      </c>
    </row>
    <row r="104" spans="1:18" x14ac:dyDescent="0.3">
      <c r="A104" t="s">
        <v>557</v>
      </c>
      <c r="B104">
        <v>16000</v>
      </c>
      <c r="C104">
        <v>116</v>
      </c>
      <c r="D104" s="22">
        <v>0.72499999999999998</v>
      </c>
      <c r="E104">
        <v>15884</v>
      </c>
      <c r="F104">
        <v>99.28</v>
      </c>
      <c r="H104" s="10" t="s">
        <v>334</v>
      </c>
      <c r="I104" s="10" t="s">
        <v>557</v>
      </c>
      <c r="J104" s="10">
        <v>16210</v>
      </c>
      <c r="K104" s="24">
        <v>13439</v>
      </c>
      <c r="L104" s="22">
        <v>82.91</v>
      </c>
      <c r="M104" s="10">
        <v>2771</v>
      </c>
      <c r="N104" s="10">
        <v>17.09</v>
      </c>
      <c r="O104" t="s">
        <v>557</v>
      </c>
      <c r="P104" t="s">
        <v>615</v>
      </c>
      <c r="Q104" t="s">
        <v>616</v>
      </c>
      <c r="R104" t="s">
        <v>334</v>
      </c>
    </row>
    <row r="105" spans="1:18" x14ac:dyDescent="0.3">
      <c r="A105" t="s">
        <v>558</v>
      </c>
      <c r="B105">
        <v>16000</v>
      </c>
      <c r="C105">
        <v>5328</v>
      </c>
      <c r="D105" s="21">
        <v>33.299999999999997</v>
      </c>
      <c r="E105">
        <v>10672</v>
      </c>
      <c r="F105">
        <v>66.7</v>
      </c>
      <c r="H105" t="s">
        <v>335</v>
      </c>
      <c r="I105" t="s">
        <v>558</v>
      </c>
      <c r="J105">
        <v>16210</v>
      </c>
      <c r="K105" s="14">
        <v>5836</v>
      </c>
      <c r="L105" s="21">
        <v>36</v>
      </c>
      <c r="M105">
        <v>10374</v>
      </c>
      <c r="N105">
        <v>64</v>
      </c>
      <c r="O105" t="s">
        <v>617</v>
      </c>
      <c r="P105" t="s">
        <v>618</v>
      </c>
      <c r="Q105" t="s">
        <v>619</v>
      </c>
      <c r="R105" t="s">
        <v>335</v>
      </c>
    </row>
    <row r="106" spans="1:18" x14ac:dyDescent="0.3">
      <c r="A106" t="s">
        <v>559</v>
      </c>
      <c r="B106">
        <v>16000</v>
      </c>
      <c r="C106">
        <v>321</v>
      </c>
      <c r="D106" s="21">
        <v>2.0059999999999998</v>
      </c>
      <c r="E106">
        <v>15679</v>
      </c>
      <c r="F106">
        <v>97.99</v>
      </c>
      <c r="H106" t="s">
        <v>336</v>
      </c>
      <c r="I106" t="s">
        <v>559</v>
      </c>
      <c r="J106">
        <v>16210</v>
      </c>
      <c r="K106" s="14">
        <v>331</v>
      </c>
      <c r="L106" s="21">
        <v>2.0419999999999998</v>
      </c>
      <c r="M106">
        <v>15879</v>
      </c>
      <c r="N106">
        <v>97.96</v>
      </c>
      <c r="O106" t="s">
        <v>620</v>
      </c>
      <c r="P106" t="s">
        <v>621</v>
      </c>
      <c r="Q106" t="s">
        <v>622</v>
      </c>
      <c r="R106" t="s">
        <v>336</v>
      </c>
    </row>
    <row r="107" spans="1:18" x14ac:dyDescent="0.3">
      <c r="A107" t="s">
        <v>560</v>
      </c>
      <c r="B107">
        <v>16000</v>
      </c>
      <c r="C107">
        <v>11998</v>
      </c>
      <c r="D107" s="21">
        <v>74.989999999999995</v>
      </c>
      <c r="E107">
        <v>4002</v>
      </c>
      <c r="F107">
        <v>25.01</v>
      </c>
      <c r="H107" t="s">
        <v>337</v>
      </c>
      <c r="I107" t="s">
        <v>560</v>
      </c>
      <c r="J107">
        <v>16210</v>
      </c>
      <c r="K107" s="14">
        <v>11559</v>
      </c>
      <c r="L107" s="21">
        <v>71.31</v>
      </c>
      <c r="M107">
        <v>4651</v>
      </c>
      <c r="N107">
        <v>28.69</v>
      </c>
      <c r="O107" t="s">
        <v>560</v>
      </c>
      <c r="P107" t="s">
        <v>623</v>
      </c>
      <c r="Q107" t="s">
        <v>624</v>
      </c>
      <c r="R107" t="s">
        <v>337</v>
      </c>
    </row>
    <row r="108" spans="1:18" x14ac:dyDescent="0.3">
      <c r="A108" t="s">
        <v>561</v>
      </c>
      <c r="B108">
        <v>16000</v>
      </c>
      <c r="C108">
        <v>116</v>
      </c>
      <c r="D108" s="21">
        <v>0.72499999999999998</v>
      </c>
      <c r="E108">
        <v>15884</v>
      </c>
      <c r="F108">
        <v>99.28</v>
      </c>
      <c r="H108" t="s">
        <v>338</v>
      </c>
      <c r="I108" t="s">
        <v>561</v>
      </c>
      <c r="J108">
        <v>16210</v>
      </c>
      <c r="K108" s="14">
        <v>124</v>
      </c>
      <c r="L108" s="21">
        <v>0.76500000000000001</v>
      </c>
      <c r="M108">
        <v>16086</v>
      </c>
      <c r="N108">
        <v>99.24</v>
      </c>
      <c r="O108" t="s">
        <v>561</v>
      </c>
      <c r="P108" t="s">
        <v>625</v>
      </c>
      <c r="Q108" t="s">
        <v>626</v>
      </c>
      <c r="R108" t="s">
        <v>338</v>
      </c>
    </row>
    <row r="109" spans="1:18" x14ac:dyDescent="0.3">
      <c r="A109" t="s">
        <v>453</v>
      </c>
      <c r="B109">
        <v>16000</v>
      </c>
      <c r="C109">
        <v>1</v>
      </c>
      <c r="D109" s="21">
        <v>6.3E-3</v>
      </c>
      <c r="E109">
        <v>15999</v>
      </c>
      <c r="F109">
        <v>99.99</v>
      </c>
      <c r="H109" t="s">
        <v>141</v>
      </c>
      <c r="I109" t="s">
        <v>453</v>
      </c>
      <c r="J109">
        <v>16210</v>
      </c>
      <c r="K109" s="14">
        <v>5</v>
      </c>
      <c r="L109" s="21">
        <v>3.0800000000000001E-2</v>
      </c>
      <c r="M109">
        <v>16205</v>
      </c>
      <c r="N109">
        <v>99.97</v>
      </c>
      <c r="O109" t="s">
        <v>453</v>
      </c>
      <c r="P109" t="s">
        <v>42</v>
      </c>
      <c r="Q109" t="s">
        <v>29</v>
      </c>
      <c r="R109" t="s">
        <v>141</v>
      </c>
    </row>
    <row r="110" spans="1:18" x14ac:dyDescent="0.3">
      <c r="A110" t="s">
        <v>562</v>
      </c>
      <c r="B110">
        <v>16000</v>
      </c>
      <c r="C110">
        <v>1</v>
      </c>
      <c r="D110" s="21">
        <v>6.3E-3</v>
      </c>
      <c r="E110">
        <v>15999</v>
      </c>
      <c r="F110">
        <v>99.99</v>
      </c>
      <c r="H110" t="s">
        <v>339</v>
      </c>
      <c r="I110" t="s">
        <v>562</v>
      </c>
      <c r="J110">
        <v>16210</v>
      </c>
      <c r="K110" s="14">
        <v>5</v>
      </c>
      <c r="L110" s="21">
        <v>3.0800000000000001E-2</v>
      </c>
      <c r="M110">
        <v>16205</v>
      </c>
      <c r="N110">
        <v>99.97</v>
      </c>
      <c r="O110" t="s">
        <v>562</v>
      </c>
      <c r="P110" t="s">
        <v>505</v>
      </c>
      <c r="Q110" t="s">
        <v>506</v>
      </c>
      <c r="R110" t="s">
        <v>339</v>
      </c>
    </row>
    <row r="111" spans="1:18" x14ac:dyDescent="0.3">
      <c r="A111" t="s">
        <v>563</v>
      </c>
      <c r="B111">
        <v>16000</v>
      </c>
      <c r="C111">
        <v>1</v>
      </c>
      <c r="D111" s="21">
        <v>6.3E-3</v>
      </c>
      <c r="E111">
        <v>15999</v>
      </c>
      <c r="F111">
        <v>99.99</v>
      </c>
      <c r="H111" t="s">
        <v>340</v>
      </c>
      <c r="I111" t="s">
        <v>563</v>
      </c>
      <c r="J111">
        <v>16210</v>
      </c>
      <c r="K111" s="14">
        <v>5</v>
      </c>
      <c r="L111" s="21">
        <v>3.0800000000000001E-2</v>
      </c>
      <c r="M111">
        <v>16205</v>
      </c>
      <c r="N111">
        <v>99.97</v>
      </c>
      <c r="O111" t="s">
        <v>563</v>
      </c>
      <c r="P111" t="s">
        <v>502</v>
      </c>
      <c r="Q111" t="s">
        <v>29</v>
      </c>
      <c r="R111" t="s">
        <v>340</v>
      </c>
    </row>
    <row r="112" spans="1:18" x14ac:dyDescent="0.3">
      <c r="A112" t="s">
        <v>564</v>
      </c>
      <c r="B112">
        <v>16000</v>
      </c>
      <c r="C112">
        <v>4458</v>
      </c>
      <c r="D112" s="21">
        <v>27.86</v>
      </c>
      <c r="E112">
        <v>11542</v>
      </c>
      <c r="F112">
        <v>72.14</v>
      </c>
      <c r="H112" t="s">
        <v>341</v>
      </c>
      <c r="I112" t="s">
        <v>564</v>
      </c>
      <c r="J112">
        <v>16210</v>
      </c>
      <c r="K112" s="14">
        <v>4612</v>
      </c>
      <c r="L112" s="21">
        <v>28.45</v>
      </c>
      <c r="M112">
        <v>11598</v>
      </c>
      <c r="N112">
        <v>71.55</v>
      </c>
      <c r="O112" t="s">
        <v>564</v>
      </c>
      <c r="P112" t="s">
        <v>627</v>
      </c>
      <c r="Q112" t="s">
        <v>628</v>
      </c>
      <c r="R112" t="s">
        <v>341</v>
      </c>
    </row>
    <row r="113" spans="1:18" x14ac:dyDescent="0.3">
      <c r="A113" t="s">
        <v>519</v>
      </c>
      <c r="B113">
        <v>16000</v>
      </c>
      <c r="C113">
        <v>1</v>
      </c>
      <c r="D113" s="22">
        <v>6.3E-3</v>
      </c>
      <c r="E113">
        <v>15999</v>
      </c>
      <c r="F113">
        <v>99.99</v>
      </c>
      <c r="H113" s="10" t="s">
        <v>156</v>
      </c>
      <c r="I113" s="10" t="s">
        <v>519</v>
      </c>
      <c r="J113" s="10">
        <v>16210</v>
      </c>
      <c r="K113" s="24">
        <v>586</v>
      </c>
      <c r="L113" s="22">
        <v>3.6150000000000002</v>
      </c>
      <c r="M113" s="10">
        <v>15624</v>
      </c>
      <c r="N113" s="10">
        <v>96.38</v>
      </c>
      <c r="O113" t="s">
        <v>519</v>
      </c>
      <c r="P113" t="s">
        <v>629</v>
      </c>
      <c r="Q113" t="s">
        <v>630</v>
      </c>
      <c r="R113" t="s">
        <v>156</v>
      </c>
    </row>
    <row r="114" spans="1:18" x14ac:dyDescent="0.3">
      <c r="A114" t="s">
        <v>565</v>
      </c>
      <c r="B114">
        <v>16000</v>
      </c>
      <c r="C114">
        <v>1</v>
      </c>
      <c r="D114" s="22">
        <v>6.3E-3</v>
      </c>
      <c r="E114">
        <v>15999</v>
      </c>
      <c r="F114">
        <v>99.99</v>
      </c>
      <c r="H114" s="10" t="s">
        <v>342</v>
      </c>
      <c r="I114" s="10" t="s">
        <v>565</v>
      </c>
      <c r="J114" s="10">
        <v>16210</v>
      </c>
      <c r="K114" s="24">
        <v>586</v>
      </c>
      <c r="L114" s="22">
        <v>3.6150000000000002</v>
      </c>
      <c r="M114" s="10">
        <v>15624</v>
      </c>
      <c r="N114" s="10">
        <v>96.38</v>
      </c>
      <c r="O114" t="s">
        <v>565</v>
      </c>
      <c r="P114" t="s">
        <v>631</v>
      </c>
      <c r="Q114" t="s">
        <v>632</v>
      </c>
      <c r="R114" t="s">
        <v>342</v>
      </c>
    </row>
    <row r="115" spans="1:18" x14ac:dyDescent="0.3">
      <c r="A115" t="s">
        <v>566</v>
      </c>
      <c r="B115">
        <v>16000</v>
      </c>
      <c r="C115">
        <v>13562</v>
      </c>
      <c r="D115" s="22">
        <v>84.76</v>
      </c>
      <c r="E115">
        <v>2438</v>
      </c>
      <c r="F115">
        <v>15.24</v>
      </c>
      <c r="H115" s="10" t="s">
        <v>343</v>
      </c>
      <c r="I115" s="10" t="s">
        <v>566</v>
      </c>
      <c r="J115" s="10">
        <v>16210</v>
      </c>
      <c r="K115" s="24">
        <v>16210</v>
      </c>
      <c r="L115" s="22">
        <v>100</v>
      </c>
      <c r="M115" s="10">
        <v>0</v>
      </c>
      <c r="N115" s="10">
        <v>0</v>
      </c>
      <c r="O115" t="s">
        <v>566</v>
      </c>
      <c r="P115" t="s">
        <v>162</v>
      </c>
      <c r="Q115" t="s">
        <v>62</v>
      </c>
      <c r="R115" t="s">
        <v>343</v>
      </c>
    </row>
    <row r="116" spans="1:18" x14ac:dyDescent="0.3">
      <c r="A116" t="s">
        <v>567</v>
      </c>
      <c r="B116">
        <v>16000</v>
      </c>
      <c r="C116">
        <v>10479</v>
      </c>
      <c r="D116" s="22">
        <v>65.489999999999995</v>
      </c>
      <c r="E116">
        <v>5521</v>
      </c>
      <c r="F116">
        <v>34.51</v>
      </c>
      <c r="H116" s="10" t="s">
        <v>344</v>
      </c>
      <c r="I116" s="10" t="s">
        <v>567</v>
      </c>
      <c r="J116" s="10">
        <v>16210</v>
      </c>
      <c r="K116" s="24">
        <v>16210</v>
      </c>
      <c r="L116" s="22">
        <v>100</v>
      </c>
      <c r="M116" s="10">
        <v>0</v>
      </c>
      <c r="N116" s="10">
        <v>0</v>
      </c>
      <c r="O116" t="s">
        <v>567</v>
      </c>
      <c r="P116" t="s">
        <v>162</v>
      </c>
      <c r="Q116" t="s">
        <v>62</v>
      </c>
      <c r="R116" t="s">
        <v>344</v>
      </c>
    </row>
    <row r="117" spans="1:18" x14ac:dyDescent="0.3">
      <c r="A117" t="s">
        <v>568</v>
      </c>
      <c r="B117">
        <v>16000</v>
      </c>
      <c r="C117">
        <v>1228</v>
      </c>
      <c r="D117" s="22">
        <v>7.6749999999999998</v>
      </c>
      <c r="E117">
        <v>14772</v>
      </c>
      <c r="F117">
        <v>92.33</v>
      </c>
      <c r="H117" s="10" t="s">
        <v>345</v>
      </c>
      <c r="I117" s="10" t="s">
        <v>568</v>
      </c>
      <c r="J117" s="10">
        <v>16210</v>
      </c>
      <c r="K117" s="24">
        <v>16210</v>
      </c>
      <c r="L117" s="22">
        <v>100</v>
      </c>
      <c r="M117" s="10">
        <v>0</v>
      </c>
      <c r="N117" s="10">
        <v>0</v>
      </c>
      <c r="O117" t="s">
        <v>633</v>
      </c>
      <c r="P117" t="s">
        <v>162</v>
      </c>
      <c r="Q117" t="s">
        <v>62</v>
      </c>
      <c r="R117" t="s">
        <v>345</v>
      </c>
    </row>
    <row r="118" spans="1:18" x14ac:dyDescent="0.3">
      <c r="A118" t="s">
        <v>569</v>
      </c>
      <c r="B118">
        <v>16000</v>
      </c>
      <c r="C118">
        <v>13562</v>
      </c>
      <c r="D118" s="22">
        <v>84.76</v>
      </c>
      <c r="E118">
        <v>2438</v>
      </c>
      <c r="F118">
        <v>15.24</v>
      </c>
      <c r="H118" s="10" t="s">
        <v>346</v>
      </c>
      <c r="I118" s="10" t="s">
        <v>569</v>
      </c>
      <c r="J118" s="10">
        <v>16210</v>
      </c>
      <c r="K118" s="24">
        <v>16210</v>
      </c>
      <c r="L118" s="22">
        <v>100</v>
      </c>
      <c r="M118" s="10">
        <v>0</v>
      </c>
      <c r="N118" s="10">
        <v>0</v>
      </c>
      <c r="O118" t="s">
        <v>634</v>
      </c>
      <c r="P118" t="s">
        <v>162</v>
      </c>
      <c r="Q118" t="s">
        <v>596</v>
      </c>
      <c r="R118" t="s">
        <v>346</v>
      </c>
    </row>
    <row r="119" spans="1:18" x14ac:dyDescent="0.3">
      <c r="A119" t="s">
        <v>570</v>
      </c>
      <c r="B119">
        <v>16000</v>
      </c>
      <c r="C119">
        <v>14588</v>
      </c>
      <c r="D119" s="22">
        <v>91.17</v>
      </c>
      <c r="E119">
        <v>1412</v>
      </c>
      <c r="F119">
        <v>8.8249999999999993</v>
      </c>
      <c r="H119" s="10" t="s">
        <v>347</v>
      </c>
      <c r="I119" s="10" t="s">
        <v>570</v>
      </c>
      <c r="J119" s="10">
        <v>16210</v>
      </c>
      <c r="K119" s="24">
        <v>16210</v>
      </c>
      <c r="L119" s="22">
        <v>100</v>
      </c>
      <c r="M119" s="10">
        <v>0</v>
      </c>
      <c r="N119" s="10">
        <v>0</v>
      </c>
      <c r="O119" t="s">
        <v>570</v>
      </c>
      <c r="P119" t="s">
        <v>162</v>
      </c>
      <c r="Q119" t="s">
        <v>596</v>
      </c>
      <c r="R119" t="s">
        <v>347</v>
      </c>
    </row>
    <row r="120" spans="1:18" x14ac:dyDescent="0.3">
      <c r="A120" t="s">
        <v>571</v>
      </c>
      <c r="B120">
        <v>16000</v>
      </c>
      <c r="C120">
        <v>1232</v>
      </c>
      <c r="D120" s="22">
        <v>7.7</v>
      </c>
      <c r="E120">
        <v>14768</v>
      </c>
      <c r="F120">
        <v>92.3</v>
      </c>
      <c r="H120" s="10" t="s">
        <v>348</v>
      </c>
      <c r="I120" s="10" t="s">
        <v>571</v>
      </c>
      <c r="J120" s="10">
        <v>16210</v>
      </c>
      <c r="K120" s="24">
        <v>16210</v>
      </c>
      <c r="L120" s="22">
        <v>100</v>
      </c>
      <c r="M120" s="10">
        <v>0</v>
      </c>
      <c r="N120" s="10">
        <v>0</v>
      </c>
      <c r="O120" t="s">
        <v>635</v>
      </c>
      <c r="P120" t="s">
        <v>162</v>
      </c>
      <c r="Q120" t="s">
        <v>596</v>
      </c>
      <c r="R120" t="s">
        <v>348</v>
      </c>
    </row>
    <row r="121" spans="1:18" x14ac:dyDescent="0.3">
      <c r="A121" t="s">
        <v>572</v>
      </c>
      <c r="B121">
        <v>16000</v>
      </c>
      <c r="C121">
        <v>13562</v>
      </c>
      <c r="D121" s="22">
        <v>84.76</v>
      </c>
      <c r="E121">
        <v>2438</v>
      </c>
      <c r="F121">
        <v>15.24</v>
      </c>
      <c r="H121" s="10" t="s">
        <v>349</v>
      </c>
      <c r="I121" s="10" t="s">
        <v>572</v>
      </c>
      <c r="J121" s="10">
        <v>16210</v>
      </c>
      <c r="K121" s="24">
        <v>16210</v>
      </c>
      <c r="L121" s="22">
        <v>100</v>
      </c>
      <c r="M121" s="10">
        <v>0</v>
      </c>
      <c r="N121" s="10">
        <v>0</v>
      </c>
      <c r="O121" t="s">
        <v>636</v>
      </c>
      <c r="P121" t="s">
        <v>162</v>
      </c>
      <c r="Q121" t="s">
        <v>596</v>
      </c>
      <c r="R121" t="s">
        <v>349</v>
      </c>
    </row>
    <row r="122" spans="1:18" x14ac:dyDescent="0.3">
      <c r="A122" t="s">
        <v>573</v>
      </c>
      <c r="B122">
        <v>16000</v>
      </c>
      <c r="C122">
        <v>14588</v>
      </c>
      <c r="D122" s="22">
        <v>91.17</v>
      </c>
      <c r="E122">
        <v>1412</v>
      </c>
      <c r="F122">
        <v>8.8249999999999993</v>
      </c>
      <c r="H122" s="10" t="s">
        <v>350</v>
      </c>
      <c r="I122" s="10" t="s">
        <v>573</v>
      </c>
      <c r="J122" s="10">
        <v>16210</v>
      </c>
      <c r="K122" s="24">
        <v>16210</v>
      </c>
      <c r="L122" s="22">
        <v>100</v>
      </c>
      <c r="M122" s="10">
        <v>0</v>
      </c>
      <c r="N122" s="10">
        <v>0</v>
      </c>
      <c r="O122" t="s">
        <v>573</v>
      </c>
      <c r="P122" t="s">
        <v>162</v>
      </c>
      <c r="Q122" t="s">
        <v>596</v>
      </c>
      <c r="R122" t="s">
        <v>350</v>
      </c>
    </row>
    <row r="123" spans="1:18" x14ac:dyDescent="0.3">
      <c r="A123" t="s">
        <v>574</v>
      </c>
      <c r="B123">
        <v>16000</v>
      </c>
      <c r="C123">
        <v>1232</v>
      </c>
      <c r="D123" s="22">
        <v>7.7</v>
      </c>
      <c r="E123">
        <v>14768</v>
      </c>
      <c r="F123">
        <v>92.3</v>
      </c>
      <c r="H123" s="10" t="s">
        <v>351</v>
      </c>
      <c r="I123" s="10" t="s">
        <v>574</v>
      </c>
      <c r="J123" s="10">
        <v>16210</v>
      </c>
      <c r="K123" s="24">
        <v>16210</v>
      </c>
      <c r="L123" s="22">
        <v>100</v>
      </c>
      <c r="M123" s="10">
        <v>0</v>
      </c>
      <c r="N123" s="10">
        <v>0</v>
      </c>
      <c r="O123" t="s">
        <v>637</v>
      </c>
      <c r="P123" t="s">
        <v>162</v>
      </c>
      <c r="Q123" t="s">
        <v>596</v>
      </c>
      <c r="R123" t="s">
        <v>351</v>
      </c>
    </row>
    <row r="124" spans="1:18" x14ac:dyDescent="0.3">
      <c r="A124" t="s">
        <v>575</v>
      </c>
      <c r="B124">
        <v>16000</v>
      </c>
      <c r="C124">
        <v>6205</v>
      </c>
      <c r="D124" s="21">
        <v>38.78</v>
      </c>
      <c r="E124">
        <v>9795</v>
      </c>
      <c r="F124">
        <v>61.22</v>
      </c>
      <c r="H124" t="s">
        <v>352</v>
      </c>
      <c r="I124" t="s">
        <v>575</v>
      </c>
      <c r="J124">
        <v>16210</v>
      </c>
      <c r="K124" s="14">
        <v>6704</v>
      </c>
      <c r="L124" s="21">
        <v>41.36</v>
      </c>
      <c r="M124">
        <v>9506</v>
      </c>
      <c r="N124">
        <v>58.64</v>
      </c>
      <c r="O124" t="s">
        <v>638</v>
      </c>
      <c r="P124" t="s">
        <v>162</v>
      </c>
      <c r="Q124" t="s">
        <v>62</v>
      </c>
      <c r="R124" t="s">
        <v>352</v>
      </c>
    </row>
    <row r="125" spans="1:18" x14ac:dyDescent="0.3">
      <c r="A125" t="s">
        <v>576</v>
      </c>
      <c r="B125">
        <v>16000</v>
      </c>
      <c r="C125">
        <v>6205</v>
      </c>
      <c r="D125" s="21">
        <v>38.78</v>
      </c>
      <c r="E125">
        <v>9795</v>
      </c>
      <c r="F125">
        <v>61.22</v>
      </c>
      <c r="H125" t="s">
        <v>353</v>
      </c>
      <c r="I125" t="s">
        <v>576</v>
      </c>
      <c r="J125">
        <v>16210</v>
      </c>
      <c r="K125" s="14">
        <v>6704</v>
      </c>
      <c r="L125" s="21">
        <v>41.36</v>
      </c>
      <c r="M125">
        <v>9506</v>
      </c>
      <c r="N125">
        <v>58.64</v>
      </c>
      <c r="O125" t="s">
        <v>639</v>
      </c>
      <c r="P125" t="s">
        <v>8</v>
      </c>
      <c r="Q125" t="s">
        <v>596</v>
      </c>
      <c r="R125" t="s">
        <v>353</v>
      </c>
    </row>
    <row r="126" spans="1:18" x14ac:dyDescent="0.3">
      <c r="A126" t="s">
        <v>577</v>
      </c>
      <c r="B126">
        <v>16000</v>
      </c>
      <c r="C126">
        <v>6205</v>
      </c>
      <c r="D126" s="21">
        <v>38.78</v>
      </c>
      <c r="E126">
        <v>9795</v>
      </c>
      <c r="F126">
        <v>61.22</v>
      </c>
      <c r="H126" t="s">
        <v>354</v>
      </c>
      <c r="I126" t="s">
        <v>577</v>
      </c>
      <c r="J126">
        <v>16210</v>
      </c>
      <c r="K126" s="14">
        <v>6704</v>
      </c>
      <c r="L126" s="21">
        <v>41.36</v>
      </c>
      <c r="M126">
        <v>9506</v>
      </c>
      <c r="N126">
        <v>58.64</v>
      </c>
      <c r="O126" t="s">
        <v>640</v>
      </c>
      <c r="P126" t="s">
        <v>641</v>
      </c>
      <c r="Q126" t="s">
        <v>29</v>
      </c>
      <c r="R126" t="s">
        <v>354</v>
      </c>
    </row>
    <row r="127" spans="1:18" x14ac:dyDescent="0.3">
      <c r="A127" t="s">
        <v>578</v>
      </c>
      <c r="B127">
        <v>16000</v>
      </c>
      <c r="C127">
        <v>12154</v>
      </c>
      <c r="D127" s="21">
        <v>75.959999999999994</v>
      </c>
      <c r="E127">
        <v>3846</v>
      </c>
      <c r="F127">
        <v>24.04</v>
      </c>
      <c r="H127" t="s">
        <v>355</v>
      </c>
      <c r="I127" t="s">
        <v>578</v>
      </c>
      <c r="J127">
        <v>16210</v>
      </c>
      <c r="K127" s="14">
        <v>12371</v>
      </c>
      <c r="L127" s="21">
        <v>76.319999999999993</v>
      </c>
      <c r="M127">
        <v>3839</v>
      </c>
      <c r="N127">
        <v>23.68</v>
      </c>
      <c r="O127" t="s">
        <v>642</v>
      </c>
      <c r="P127" t="s">
        <v>162</v>
      </c>
      <c r="Q127" t="s">
        <v>62</v>
      </c>
      <c r="R127" t="s">
        <v>355</v>
      </c>
    </row>
    <row r="128" spans="1:18" x14ac:dyDescent="0.3">
      <c r="A128" t="s">
        <v>579</v>
      </c>
      <c r="B128">
        <v>16000</v>
      </c>
      <c r="C128">
        <v>12659</v>
      </c>
      <c r="D128" s="21">
        <v>79.12</v>
      </c>
      <c r="E128">
        <v>3341</v>
      </c>
      <c r="F128">
        <v>20.88</v>
      </c>
      <c r="H128" t="s">
        <v>356</v>
      </c>
      <c r="I128" t="s">
        <v>579</v>
      </c>
      <c r="J128">
        <v>16210</v>
      </c>
      <c r="K128" s="14">
        <v>12873</v>
      </c>
      <c r="L128" s="21">
        <v>79.41</v>
      </c>
      <c r="M128">
        <v>3337</v>
      </c>
      <c r="N128">
        <v>20.59</v>
      </c>
      <c r="O128" t="s">
        <v>643</v>
      </c>
      <c r="P128" t="s">
        <v>162</v>
      </c>
      <c r="Q128" t="s">
        <v>62</v>
      </c>
      <c r="R128" t="s">
        <v>356</v>
      </c>
    </row>
    <row r="129" spans="1:18" x14ac:dyDescent="0.3">
      <c r="A129" t="s">
        <v>580</v>
      </c>
      <c r="B129">
        <v>16000</v>
      </c>
      <c r="C129">
        <v>6205</v>
      </c>
      <c r="D129" s="21">
        <v>38.78</v>
      </c>
      <c r="E129">
        <v>9795</v>
      </c>
      <c r="F129">
        <v>61.22</v>
      </c>
      <c r="H129" t="s">
        <v>357</v>
      </c>
      <c r="I129" t="s">
        <v>580</v>
      </c>
      <c r="J129">
        <v>16210</v>
      </c>
      <c r="K129" s="14">
        <v>6704</v>
      </c>
      <c r="L129" s="21">
        <v>41.36</v>
      </c>
      <c r="M129">
        <v>9506</v>
      </c>
      <c r="N129">
        <v>58.64</v>
      </c>
      <c r="O129" t="s">
        <v>644</v>
      </c>
      <c r="P129" t="s">
        <v>645</v>
      </c>
      <c r="Q129" t="s">
        <v>646</v>
      </c>
      <c r="R129" t="s">
        <v>357</v>
      </c>
    </row>
    <row r="130" spans="1:18" x14ac:dyDescent="0.3">
      <c r="A130" t="s">
        <v>581</v>
      </c>
      <c r="B130">
        <v>16000</v>
      </c>
      <c r="C130">
        <v>8967</v>
      </c>
      <c r="D130" s="21">
        <v>56.04</v>
      </c>
      <c r="E130">
        <v>7033</v>
      </c>
      <c r="F130">
        <v>43.96</v>
      </c>
      <c r="H130" t="s">
        <v>358</v>
      </c>
      <c r="I130" t="s">
        <v>581</v>
      </c>
      <c r="J130">
        <v>16210</v>
      </c>
      <c r="K130" s="14">
        <v>9118</v>
      </c>
      <c r="L130" s="21">
        <v>56.25</v>
      </c>
      <c r="M130">
        <v>7092</v>
      </c>
      <c r="N130">
        <v>43.75</v>
      </c>
      <c r="O130" t="s">
        <v>647</v>
      </c>
      <c r="P130" t="s">
        <v>648</v>
      </c>
      <c r="Q130" t="s">
        <v>649</v>
      </c>
      <c r="R130" t="s">
        <v>358</v>
      </c>
    </row>
    <row r="131" spans="1:18" x14ac:dyDescent="0.3">
      <c r="A131" t="s">
        <v>582</v>
      </c>
      <c r="B131">
        <v>16000</v>
      </c>
      <c r="C131">
        <v>8967</v>
      </c>
      <c r="D131" s="21">
        <v>56.04</v>
      </c>
      <c r="E131">
        <v>7033</v>
      </c>
      <c r="F131">
        <v>43.96</v>
      </c>
      <c r="H131" t="s">
        <v>359</v>
      </c>
      <c r="I131" t="s">
        <v>582</v>
      </c>
      <c r="J131">
        <v>16210</v>
      </c>
      <c r="K131" s="14">
        <v>9118</v>
      </c>
      <c r="L131" s="21">
        <v>56.25</v>
      </c>
      <c r="M131">
        <v>7092</v>
      </c>
      <c r="N131">
        <v>43.75</v>
      </c>
      <c r="O131" t="s">
        <v>650</v>
      </c>
      <c r="P131" t="s">
        <v>651</v>
      </c>
      <c r="Q131" t="s">
        <v>652</v>
      </c>
      <c r="R131" t="s">
        <v>359</v>
      </c>
    </row>
    <row r="132" spans="1:18" x14ac:dyDescent="0.3">
      <c r="A132" t="s">
        <v>583</v>
      </c>
      <c r="B132">
        <v>16000</v>
      </c>
      <c r="C132">
        <v>13240</v>
      </c>
      <c r="D132" s="21">
        <v>82.75</v>
      </c>
      <c r="E132">
        <v>2760</v>
      </c>
      <c r="F132">
        <v>17.25</v>
      </c>
      <c r="H132" t="s">
        <v>360</v>
      </c>
      <c r="I132" t="s">
        <v>583</v>
      </c>
      <c r="J132">
        <v>16210</v>
      </c>
      <c r="K132" s="14">
        <v>13798</v>
      </c>
      <c r="L132" s="21">
        <v>85.12</v>
      </c>
      <c r="M132">
        <v>2412</v>
      </c>
      <c r="N132">
        <v>14.88</v>
      </c>
      <c r="O132" t="s">
        <v>653</v>
      </c>
      <c r="P132" t="s">
        <v>503</v>
      </c>
      <c r="Q132" t="s">
        <v>504</v>
      </c>
      <c r="R132" t="s">
        <v>360</v>
      </c>
    </row>
    <row r="133" spans="1:18" x14ac:dyDescent="0.3">
      <c r="A133" t="s">
        <v>584</v>
      </c>
      <c r="B133">
        <v>16000</v>
      </c>
      <c r="C133">
        <v>6218</v>
      </c>
      <c r="D133" s="21">
        <v>38.86</v>
      </c>
      <c r="E133">
        <v>9782</v>
      </c>
      <c r="F133">
        <v>61.14</v>
      </c>
      <c r="H133" t="s">
        <v>361</v>
      </c>
      <c r="I133" t="s">
        <v>584</v>
      </c>
      <c r="J133">
        <v>16210</v>
      </c>
      <c r="K133" s="14">
        <v>6716</v>
      </c>
      <c r="L133" s="21">
        <v>41.43</v>
      </c>
      <c r="M133">
        <v>9494</v>
      </c>
      <c r="N133">
        <v>58.57</v>
      </c>
      <c r="O133" t="s">
        <v>654</v>
      </c>
      <c r="P133" t="s">
        <v>648</v>
      </c>
      <c r="Q133" t="s">
        <v>649</v>
      </c>
      <c r="R133" t="s">
        <v>361</v>
      </c>
    </row>
    <row r="134" spans="1:18" x14ac:dyDescent="0.3">
      <c r="A134" t="s">
        <v>585</v>
      </c>
      <c r="B134">
        <v>16000</v>
      </c>
      <c r="C134">
        <v>13377</v>
      </c>
      <c r="D134" s="21">
        <v>83.61</v>
      </c>
      <c r="E134">
        <v>2623</v>
      </c>
      <c r="F134">
        <v>16.39</v>
      </c>
      <c r="H134" t="s">
        <v>362</v>
      </c>
      <c r="I134" t="s">
        <v>585</v>
      </c>
      <c r="J134">
        <v>16210</v>
      </c>
      <c r="K134" s="14">
        <v>13907</v>
      </c>
      <c r="L134" s="21">
        <v>85.79</v>
      </c>
      <c r="M134">
        <v>2303</v>
      </c>
      <c r="N134">
        <v>14.21</v>
      </c>
      <c r="O134" t="s">
        <v>655</v>
      </c>
      <c r="P134" t="s">
        <v>656</v>
      </c>
      <c r="Q134" t="s">
        <v>657</v>
      </c>
      <c r="R134" t="s">
        <v>362</v>
      </c>
    </row>
    <row r="135" spans="1:18" x14ac:dyDescent="0.3">
      <c r="A135" t="s">
        <v>586</v>
      </c>
      <c r="B135">
        <v>16000</v>
      </c>
      <c r="C135">
        <v>6207</v>
      </c>
      <c r="D135" s="21">
        <v>38.79</v>
      </c>
      <c r="E135">
        <v>9793</v>
      </c>
      <c r="F135">
        <v>61.21</v>
      </c>
      <c r="H135" s="10" t="s">
        <v>363</v>
      </c>
      <c r="I135" s="10" t="s">
        <v>586</v>
      </c>
      <c r="J135" s="10">
        <v>16210</v>
      </c>
      <c r="K135" s="24">
        <v>16210</v>
      </c>
      <c r="L135" s="22">
        <v>100</v>
      </c>
      <c r="M135" s="10">
        <v>0</v>
      </c>
      <c r="N135" s="10">
        <v>0</v>
      </c>
      <c r="O135" t="s">
        <v>658</v>
      </c>
      <c r="P135" t="s">
        <v>645</v>
      </c>
      <c r="Q135" t="s">
        <v>646</v>
      </c>
      <c r="R135" t="s">
        <v>363</v>
      </c>
    </row>
    <row r="136" spans="1:18" x14ac:dyDescent="0.3">
      <c r="A136" t="s">
        <v>587</v>
      </c>
      <c r="B136">
        <v>16000</v>
      </c>
      <c r="C136">
        <v>6247</v>
      </c>
      <c r="D136" s="21">
        <v>39.04</v>
      </c>
      <c r="E136">
        <v>9753</v>
      </c>
      <c r="F136">
        <v>60.96</v>
      </c>
      <c r="H136" s="10" t="s">
        <v>364</v>
      </c>
      <c r="I136" s="10" t="s">
        <v>587</v>
      </c>
      <c r="J136" s="10">
        <v>16210</v>
      </c>
      <c r="K136" s="24">
        <v>16210</v>
      </c>
      <c r="L136" s="22">
        <v>100</v>
      </c>
      <c r="M136" s="10">
        <v>0</v>
      </c>
      <c r="N136" s="10">
        <v>0</v>
      </c>
      <c r="O136" t="s">
        <v>659</v>
      </c>
      <c r="P136" t="s">
        <v>645</v>
      </c>
      <c r="Q136" t="s">
        <v>646</v>
      </c>
      <c r="R136" t="s">
        <v>364</v>
      </c>
    </row>
    <row r="137" spans="1:18" x14ac:dyDescent="0.3">
      <c r="A137" t="s">
        <v>588</v>
      </c>
      <c r="B137">
        <v>16000</v>
      </c>
      <c r="C137">
        <v>6255</v>
      </c>
      <c r="D137" s="21">
        <v>39.090000000000003</v>
      </c>
      <c r="E137">
        <v>9745</v>
      </c>
      <c r="F137">
        <v>60.91</v>
      </c>
      <c r="H137" s="10" t="s">
        <v>365</v>
      </c>
      <c r="I137" s="10" t="s">
        <v>588</v>
      </c>
      <c r="J137" s="10">
        <v>16210</v>
      </c>
      <c r="K137" s="24">
        <v>16210</v>
      </c>
      <c r="L137" s="22">
        <v>100</v>
      </c>
      <c r="M137" s="10">
        <v>0</v>
      </c>
      <c r="N137" s="10">
        <v>0</v>
      </c>
      <c r="O137" t="s">
        <v>660</v>
      </c>
      <c r="P137" t="s">
        <v>645</v>
      </c>
      <c r="Q137" t="s">
        <v>646</v>
      </c>
      <c r="R137" t="s">
        <v>365</v>
      </c>
    </row>
    <row r="138" spans="1:18" x14ac:dyDescent="0.3">
      <c r="A138" t="s">
        <v>589</v>
      </c>
      <c r="B138">
        <v>16000</v>
      </c>
      <c r="C138">
        <v>10084</v>
      </c>
      <c r="D138" s="21">
        <v>63.02</v>
      </c>
      <c r="E138">
        <v>5916</v>
      </c>
      <c r="F138">
        <v>36.979999999999997</v>
      </c>
      <c r="H138" s="10" t="s">
        <v>366</v>
      </c>
      <c r="I138" s="10" t="s">
        <v>589</v>
      </c>
      <c r="J138" s="10">
        <v>16210</v>
      </c>
      <c r="K138" s="24">
        <v>16210</v>
      </c>
      <c r="L138" s="22">
        <v>100</v>
      </c>
      <c r="M138" s="10">
        <v>0</v>
      </c>
      <c r="N138" s="10">
        <v>0</v>
      </c>
      <c r="O138" t="s">
        <v>661</v>
      </c>
      <c r="P138" t="s">
        <v>5</v>
      </c>
      <c r="Q138" t="s">
        <v>6</v>
      </c>
      <c r="R138" t="s">
        <v>366</v>
      </c>
    </row>
    <row r="139" spans="1:18" x14ac:dyDescent="0.3">
      <c r="A139" t="s">
        <v>590</v>
      </c>
      <c r="B139">
        <v>16000</v>
      </c>
      <c r="C139">
        <v>6246</v>
      </c>
      <c r="D139" s="21">
        <v>39.04</v>
      </c>
      <c r="E139">
        <v>9754</v>
      </c>
      <c r="F139">
        <v>60.96</v>
      </c>
      <c r="H139" t="s">
        <v>367</v>
      </c>
      <c r="I139" t="s">
        <v>590</v>
      </c>
      <c r="J139">
        <v>16210</v>
      </c>
      <c r="K139" s="14">
        <v>6730</v>
      </c>
      <c r="L139" s="21">
        <v>41.52</v>
      </c>
      <c r="M139">
        <v>9480</v>
      </c>
      <c r="N139">
        <v>58.48</v>
      </c>
      <c r="O139" t="s">
        <v>662</v>
      </c>
      <c r="P139" t="s">
        <v>645</v>
      </c>
      <c r="Q139" t="s">
        <v>646</v>
      </c>
      <c r="R139" t="s">
        <v>367</v>
      </c>
    </row>
    <row r="140" spans="1:18" x14ac:dyDescent="0.3">
      <c r="A140" t="s">
        <v>591</v>
      </c>
      <c r="B140">
        <v>16000</v>
      </c>
      <c r="C140">
        <v>6208</v>
      </c>
      <c r="D140" s="21">
        <v>38.799999999999997</v>
      </c>
      <c r="E140">
        <v>9792</v>
      </c>
      <c r="F140">
        <v>61.2</v>
      </c>
      <c r="H140" t="s">
        <v>368</v>
      </c>
      <c r="I140" t="s">
        <v>591</v>
      </c>
      <c r="J140">
        <v>16210</v>
      </c>
      <c r="K140" s="14">
        <v>6707</v>
      </c>
      <c r="L140" s="21">
        <v>41.38</v>
      </c>
      <c r="M140">
        <v>9503</v>
      </c>
      <c r="N140">
        <v>58.62</v>
      </c>
      <c r="O140" t="s">
        <v>663</v>
      </c>
      <c r="P140" t="s">
        <v>645</v>
      </c>
      <c r="Q140" t="s">
        <v>646</v>
      </c>
      <c r="R140" t="s">
        <v>368</v>
      </c>
    </row>
    <row r="141" spans="1:18" x14ac:dyDescent="0.3">
      <c r="A141" t="s">
        <v>592</v>
      </c>
      <c r="B141">
        <v>16000</v>
      </c>
      <c r="C141">
        <v>6246</v>
      </c>
      <c r="D141" s="21">
        <v>39.04</v>
      </c>
      <c r="E141">
        <v>9754</v>
      </c>
      <c r="F141">
        <v>60.96</v>
      </c>
      <c r="H141" t="s">
        <v>369</v>
      </c>
      <c r="I141" t="s">
        <v>592</v>
      </c>
      <c r="J141">
        <v>16210</v>
      </c>
      <c r="K141" s="14">
        <v>6730</v>
      </c>
      <c r="L141" s="21">
        <v>41.52</v>
      </c>
      <c r="M141">
        <v>9480</v>
      </c>
      <c r="N141">
        <v>58.48</v>
      </c>
      <c r="O141" t="s">
        <v>664</v>
      </c>
      <c r="P141" t="s">
        <v>645</v>
      </c>
      <c r="Q141" t="s">
        <v>646</v>
      </c>
      <c r="R141" t="s">
        <v>369</v>
      </c>
    </row>
    <row r="144" spans="1:18" x14ac:dyDescent="0.3">
      <c r="A144" s="1" t="s">
        <v>665</v>
      </c>
    </row>
    <row r="145" spans="1:14" x14ac:dyDescent="0.3">
      <c r="I145" t="s">
        <v>287</v>
      </c>
    </row>
    <row r="146" spans="1:14" x14ac:dyDescent="0.3">
      <c r="A146" t="s">
        <v>370</v>
      </c>
      <c r="B146" t="s">
        <v>371</v>
      </c>
      <c r="C146" t="s">
        <v>372</v>
      </c>
      <c r="D146" s="21" t="s">
        <v>373</v>
      </c>
      <c r="E146" t="s">
        <v>374</v>
      </c>
      <c r="F146" t="s">
        <v>375</v>
      </c>
      <c r="I146" t="s">
        <v>370</v>
      </c>
      <c r="J146" t="s">
        <v>371</v>
      </c>
      <c r="K146" t="s">
        <v>372</v>
      </c>
      <c r="L146" s="21" t="s">
        <v>373</v>
      </c>
      <c r="M146" t="s">
        <v>374</v>
      </c>
      <c r="N146" t="s">
        <v>375</v>
      </c>
    </row>
    <row r="147" spans="1:14" x14ac:dyDescent="0.3">
      <c r="K147"/>
    </row>
    <row r="148" spans="1:14" x14ac:dyDescent="0.3">
      <c r="A148" t="s">
        <v>453</v>
      </c>
      <c r="B148">
        <v>15848</v>
      </c>
      <c r="C148">
        <v>0</v>
      </c>
      <c r="D148" s="21">
        <v>0</v>
      </c>
      <c r="E148">
        <v>15848</v>
      </c>
      <c r="F148">
        <v>100</v>
      </c>
      <c r="I148" t="s">
        <v>453</v>
      </c>
      <c r="J148">
        <v>15830</v>
      </c>
      <c r="K148">
        <v>1</v>
      </c>
      <c r="L148" s="21">
        <v>6.3E-3</v>
      </c>
      <c r="M148">
        <v>15829</v>
      </c>
      <c r="N148">
        <v>99.99</v>
      </c>
    </row>
    <row r="149" spans="1:14" x14ac:dyDescent="0.3">
      <c r="A149" t="s">
        <v>666</v>
      </c>
      <c r="B149">
        <v>15848</v>
      </c>
      <c r="C149">
        <v>6476</v>
      </c>
      <c r="D149" s="21">
        <v>40.86</v>
      </c>
      <c r="E149">
        <v>9372</v>
      </c>
      <c r="F149">
        <v>59.14</v>
      </c>
      <c r="I149" t="s">
        <v>666</v>
      </c>
      <c r="J149">
        <v>15830</v>
      </c>
      <c r="K149">
        <v>6633</v>
      </c>
      <c r="L149" s="21">
        <v>41.9</v>
      </c>
      <c r="M149">
        <v>9197</v>
      </c>
      <c r="N149">
        <v>58.1</v>
      </c>
    </row>
    <row r="150" spans="1:14" x14ac:dyDescent="0.3">
      <c r="A150" t="s">
        <v>667</v>
      </c>
      <c r="B150">
        <v>15848</v>
      </c>
      <c r="C150">
        <v>6476</v>
      </c>
      <c r="D150" s="21">
        <v>40.86</v>
      </c>
      <c r="E150">
        <v>9372</v>
      </c>
      <c r="F150">
        <v>59.14</v>
      </c>
      <c r="I150" t="s">
        <v>667</v>
      </c>
      <c r="J150">
        <v>15830</v>
      </c>
      <c r="K150">
        <v>6635</v>
      </c>
      <c r="L150" s="21">
        <v>41.91</v>
      </c>
      <c r="M150">
        <v>9195</v>
      </c>
      <c r="N150">
        <v>58.09</v>
      </c>
    </row>
    <row r="151" spans="1:14" x14ac:dyDescent="0.3">
      <c r="A151" t="s">
        <v>668</v>
      </c>
      <c r="B151">
        <v>15848</v>
      </c>
      <c r="C151">
        <v>0</v>
      </c>
      <c r="D151" s="21">
        <v>0</v>
      </c>
      <c r="E151">
        <v>15848</v>
      </c>
      <c r="F151">
        <v>100</v>
      </c>
      <c r="I151" t="s">
        <v>668</v>
      </c>
      <c r="J151">
        <v>15830</v>
      </c>
      <c r="K151">
        <v>0</v>
      </c>
      <c r="L151" s="21">
        <v>0</v>
      </c>
      <c r="M151">
        <v>15830</v>
      </c>
      <c r="N151">
        <v>100</v>
      </c>
    </row>
    <row r="152" spans="1:14" x14ac:dyDescent="0.3">
      <c r="I152" t="s">
        <v>669</v>
      </c>
      <c r="J152">
        <v>15830</v>
      </c>
      <c r="K152">
        <v>15830</v>
      </c>
      <c r="L152" s="21">
        <v>100</v>
      </c>
      <c r="M152">
        <v>0</v>
      </c>
      <c r="N152">
        <v>0</v>
      </c>
    </row>
    <row r="153" spans="1:14" x14ac:dyDescent="0.3">
      <c r="A153" t="s">
        <v>670</v>
      </c>
      <c r="B153">
        <v>15848</v>
      </c>
      <c r="C153">
        <v>960</v>
      </c>
      <c r="D153" s="21">
        <v>6.0579999999999998</v>
      </c>
      <c r="E153">
        <v>14888</v>
      </c>
      <c r="F153">
        <v>93.94</v>
      </c>
      <c r="I153" t="s">
        <v>670</v>
      </c>
      <c r="J153">
        <v>15830</v>
      </c>
      <c r="K153">
        <v>1261</v>
      </c>
      <c r="L153" s="21">
        <v>7.9660000000000002</v>
      </c>
      <c r="M153">
        <v>14569</v>
      </c>
      <c r="N153">
        <v>92.03</v>
      </c>
    </row>
    <row r="154" spans="1:14" x14ac:dyDescent="0.3">
      <c r="A154" t="s">
        <v>671</v>
      </c>
      <c r="B154">
        <v>15848</v>
      </c>
      <c r="C154">
        <v>2096</v>
      </c>
      <c r="D154" s="21">
        <v>13.23</v>
      </c>
      <c r="E154">
        <v>13752</v>
      </c>
      <c r="F154">
        <v>86.77</v>
      </c>
      <c r="I154" t="s">
        <v>671</v>
      </c>
      <c r="J154">
        <v>15830</v>
      </c>
      <c r="K154">
        <v>2318</v>
      </c>
      <c r="L154" s="21">
        <v>14.64</v>
      </c>
      <c r="M154">
        <v>13512</v>
      </c>
      <c r="N154">
        <v>85.36</v>
      </c>
    </row>
    <row r="155" spans="1:14" x14ac:dyDescent="0.3">
      <c r="A155" t="s">
        <v>672</v>
      </c>
      <c r="B155">
        <v>15848</v>
      </c>
      <c r="C155">
        <v>255</v>
      </c>
      <c r="D155" s="21">
        <v>1.609</v>
      </c>
      <c r="E155">
        <v>15593</v>
      </c>
      <c r="F155">
        <v>98.39</v>
      </c>
      <c r="I155" t="s">
        <v>672</v>
      </c>
      <c r="J155">
        <v>15830</v>
      </c>
      <c r="K155">
        <v>240</v>
      </c>
      <c r="L155" s="21">
        <v>1.516</v>
      </c>
      <c r="M155">
        <v>15590</v>
      </c>
      <c r="N155">
        <v>98.48</v>
      </c>
    </row>
    <row r="156" spans="1:14" x14ac:dyDescent="0.3">
      <c r="A156" t="s">
        <v>673</v>
      </c>
      <c r="B156">
        <v>15848</v>
      </c>
      <c r="C156">
        <v>4561</v>
      </c>
      <c r="D156" s="21">
        <v>28.78</v>
      </c>
      <c r="E156">
        <v>11287</v>
      </c>
      <c r="F156">
        <v>71.22</v>
      </c>
      <c r="I156" t="s">
        <v>673</v>
      </c>
      <c r="J156">
        <v>15830</v>
      </c>
      <c r="K156">
        <v>4781</v>
      </c>
      <c r="L156" s="21">
        <v>30.2</v>
      </c>
      <c r="M156">
        <v>11049</v>
      </c>
      <c r="N156">
        <v>69.8</v>
      </c>
    </row>
    <row r="162" spans="8:9" x14ac:dyDescent="0.3">
      <c r="H162" s="10" t="s">
        <v>343</v>
      </c>
      <c r="I162" s="10" t="s">
        <v>566</v>
      </c>
    </row>
    <row r="163" spans="8:9" x14ac:dyDescent="0.3">
      <c r="H163" s="10" t="s">
        <v>344</v>
      </c>
      <c r="I163" s="10" t="s">
        <v>567</v>
      </c>
    </row>
    <row r="164" spans="8:9" x14ac:dyDescent="0.3">
      <c r="H164" s="10" t="s">
        <v>345</v>
      </c>
      <c r="I164" s="10" t="s">
        <v>568</v>
      </c>
    </row>
    <row r="165" spans="8:9" x14ac:dyDescent="0.3">
      <c r="H165" s="10" t="s">
        <v>346</v>
      </c>
      <c r="I165" s="10" t="s">
        <v>569</v>
      </c>
    </row>
    <row r="166" spans="8:9" x14ac:dyDescent="0.3">
      <c r="H166" s="10" t="s">
        <v>347</v>
      </c>
      <c r="I166" s="10" t="s">
        <v>570</v>
      </c>
    </row>
    <row r="167" spans="8:9" x14ac:dyDescent="0.3">
      <c r="H167" s="10" t="s">
        <v>348</v>
      </c>
      <c r="I167" s="10" t="s">
        <v>571</v>
      </c>
    </row>
    <row r="168" spans="8:9" x14ac:dyDescent="0.3">
      <c r="H168" s="10" t="s">
        <v>349</v>
      </c>
      <c r="I168" s="10" t="s">
        <v>572</v>
      </c>
    </row>
    <row r="169" spans="8:9" x14ac:dyDescent="0.3">
      <c r="H169" s="10" t="s">
        <v>350</v>
      </c>
      <c r="I169" s="10" t="s">
        <v>573</v>
      </c>
    </row>
    <row r="170" spans="8:9" x14ac:dyDescent="0.3">
      <c r="H170" s="10" t="s">
        <v>351</v>
      </c>
      <c r="I170" s="10" t="s">
        <v>574</v>
      </c>
    </row>
    <row r="171" spans="8:9" x14ac:dyDescent="0.3">
      <c r="H171" s="10" t="s">
        <v>363</v>
      </c>
      <c r="I171" s="10" t="s">
        <v>586</v>
      </c>
    </row>
    <row r="172" spans="8:9" x14ac:dyDescent="0.3">
      <c r="H172" s="10" t="s">
        <v>364</v>
      </c>
      <c r="I172" s="10" t="s">
        <v>587</v>
      </c>
    </row>
    <row r="173" spans="8:9" x14ac:dyDescent="0.3">
      <c r="H173" s="10" t="s">
        <v>365</v>
      </c>
      <c r="I173" s="10" t="s">
        <v>588</v>
      </c>
    </row>
    <row r="174" spans="8:9" x14ac:dyDescent="0.3">
      <c r="H174" s="10" t="s">
        <v>366</v>
      </c>
      <c r="I174" s="10" t="s">
        <v>589</v>
      </c>
    </row>
  </sheetData>
  <autoFilter ref="A42:F55">
    <sortState ref="A43:F55">
      <sortCondition ref="C42:C55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IDB</vt:lpstr>
      <vt:lpstr>tabmiss IDB</vt:lpstr>
      <vt:lpstr>IDB outputs</vt:lpstr>
      <vt:lpstr>IDB countries</vt:lpstr>
      <vt:lpstr>EC</vt:lpstr>
      <vt:lpstr>tabmiss EC</vt:lpstr>
      <vt:lpstr>EC outputs</vt:lpstr>
      <vt:lpstr>WB</vt:lpstr>
      <vt:lpstr>tabmiss WB</vt:lpstr>
      <vt:lpstr>WB ellenorzes</vt:lpstr>
      <vt:lpstr>WB outputs</vt:lpstr>
      <vt:lpstr>fsi data countries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2019-02-15T15:20:18Z</dcterms:modified>
</cp:coreProperties>
</file>